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ocio.diaz\Desktop\web_aaiicc\ayudas\produccion_proyectos_audiovisuales\2025\20241220 WEB_ Líneas 1 y 2\"/>
    </mc:Choice>
  </mc:AlternateContent>
  <xr:revisionPtr revIDLastSave="0" documentId="8_{20315F8B-E9B5-4539-911C-B5500672893A}" xr6:coauthVersionLast="47" xr6:coauthVersionMax="47" xr10:uidLastSave="{00000000-0000-0000-0000-000000000000}"/>
  <workbookProtection workbookPassword="8BEA" lockStructure="1"/>
  <bookViews>
    <workbookView xWindow="-120" yWindow="-120" windowWidth="29040" windowHeight="15720" xr2:uid="{00000000-000D-0000-FFFF-FFFF00000000}"/>
  </bookViews>
  <sheets>
    <sheet name="AUTOBAREMO PUNTOS LINEA 2 " sheetId="1" r:id="rId1"/>
    <sheet name="Datos generales. Criterios 2B-C" sheetId="9" state="hidden" r:id="rId2"/>
    <sheet name="E.1.Premios y festivales" sheetId="2" state="hidden" r:id="rId3"/>
    <sheet name="E.2. Estrenos" sheetId="10" state="hidden" r:id="rId4"/>
    <sheet name="F. Jefes de equipo" sheetId="11" state="hidden" r:id="rId5"/>
    <sheet name="H. Experiencia equipo" sheetId="12" state="hidden" r:id="rId6"/>
    <sheet name="J.Previsión contratación" sheetId="13" state="hidden" r:id="rId7"/>
    <sheet name="OCULTO PREMIOS Y HONORES" sheetId="3" state="hidden" r:id="rId8"/>
    <sheet name="OCULTO PRESENCIA FEMENINA" sheetId="4" state="hidden" r:id="rId9"/>
    <sheet name="OCULTO 1" sheetId="5" state="hidden" r:id="rId10"/>
    <sheet name="COMPUTO DE FESTIVALES DIRECTOR" sheetId="6" state="hidden" r:id="rId11"/>
    <sheet name="Combos datos generales" sheetId="7" state="hidden" r:id="rId12"/>
    <sheet name="Hoja1" sheetId="8" state="hidden" r:id="rId13"/>
  </sheets>
  <externalReferences>
    <externalReference r:id="rId14"/>
  </externalReferences>
  <definedNames>
    <definedName name="_xlnm._FilterDatabase" localSheetId="1" hidden="1">'Datos generales. Criterios 2B-C'!$H$11:$H$18</definedName>
    <definedName name="_NO">'OCULTO 1'!$D$23</definedName>
    <definedName name="_SI">'OCULTO 1'!$D$20:$D$22</definedName>
    <definedName name="Anima_Brussels_International_Animation_Film_Festival">'E.1.Premios y festivales'!$B$15</definedName>
    <definedName name="Animation_is_Film_Festival">'E.1.Premios y festivales'!$B$36</definedName>
    <definedName name="Animayo">'E.1.Premios y festivales'!$B$85</definedName>
    <definedName name="_xlnm.Extract" localSheetId="1">'Datos generales. Criterios 2B-C'!#REF!</definedName>
    <definedName name="_xlnm.Print_Area" localSheetId="0">'AUTOBAREMO PUNTOS LINEA 2 '!$A$1:$H$99</definedName>
    <definedName name="BAFICI_Buenos_Aires_Festival_Internacional_de_Cine_Independiente">'E.1.Premios y festivales'!$B$12</definedName>
    <definedName name="Bilateral_con_un_único_país_extranjero">Hoja1!$C$4:$C$6</definedName>
    <definedName name="Busan_International_Film_Festival">'E.1.Premios y festivales'!$B$28</definedName>
    <definedName name="Cairo_International_Film_Festival">'E.1.Premios y festivales'!$B$37:$B$38</definedName>
    <definedName name="Cartoons_on_the_Bay_Pulcinella_Awards">'E.1.Premios y festivales'!$B$51</definedName>
    <definedName name="Chilemonos">'E.1.Premios y festivales'!$B$25</definedName>
    <definedName name="CHP_DOX">'E.1.Premios y festivales'!$B$29</definedName>
    <definedName name="Cinanima">'E.1.Premios y festivales'!$B$62</definedName>
    <definedName name="Cinema_Jove">'E.1.Premios y festivales'!$B$92</definedName>
    <definedName name="CPH_DOX">'E.1.Premios y festivales'!$B$29</definedName>
    <definedName name="_xlnm.Criteria" localSheetId="1">'Datos generales. Criterios 2B-C'!$H$11</definedName>
    <definedName name="DA_Film_Festival">'E.1.Premios y festivales'!$B$72</definedName>
    <definedName name="DOC_Lisboa">'E.1.Premios y festivales'!$B$61</definedName>
    <definedName name="Documental" localSheetId="1">'Datos generales. Criterios 2B-C'!$D$8</definedName>
    <definedName name="Documental">'Combos datos generales'!$E$3:$E$4</definedName>
    <definedName name="Donostia_Zinemaldia_Festival_de_Cine_de_San_Sebastián_International_Film_Festival">'E.1.Premios y festivales'!$B$76:$B$77</definedName>
    <definedName name="Es_animación">'OCULTO 1'!$Q$4:$Q$18</definedName>
    <definedName name="Especial_valor_cinematográfico" localSheetId="1">'Datos generales. Criterios 2B-C'!$D$2:$D$3</definedName>
    <definedName name="Especial_valor_cinematográfico">'Combos datos generales'!$E$1:$E$2</definedName>
    <definedName name="European_Animation_Awards_Emile_Awards">'E.1.Premios y festivales'!$B$101</definedName>
    <definedName name="Experimental" localSheetId="1">'Datos generales. Criterios 2B-C'!$D$7</definedName>
    <definedName name="Experimental">'Combos datos generales'!$E$5</definedName>
    <definedName name="Fantastic_Fest_Austin">'E.1.Premios y festivales'!$B$35</definedName>
    <definedName name="Festival_de_Cannes">'E.1.Premios y festivales'!$B$41:$B$43</definedName>
    <definedName name="Festival_de_Cine_Europeo_de_Sevilla">'E.1.Premios y festivales'!$B$88:$B$89</definedName>
    <definedName name="Festival_de_Málaga">'E.1.Premios y festivales'!$B$82:$B$83</definedName>
    <definedName name="Festival_del_Film_Locarno">'E.1.Premios y festivales'!$B$68:$B$69</definedName>
    <definedName name="Festival_Ibearoamericano_de_Huelva">'E.1.Premios y festivales'!$B$80</definedName>
    <definedName name="Festival_Internacional_de_Cine_de_Cartagena_de_Indias">'E.1.Premios y festivales'!$B$27</definedName>
    <definedName name="Festival_Internacional_de_Cine_de_Gijón">'E.1.Premios y festivales'!$B$78:$B$79</definedName>
    <definedName name="Festival_Internacional_de_Cine_de_Guadalajara_FICG">'E.1.Premios y festivales'!$B$53</definedName>
    <definedName name="Festival_Internacional_de_Cine_de_Las_Palmas_de_Gran_Canaria">'E.1.Premios y festivales'!$B$84</definedName>
    <definedName name="Festival_Internacional_de_Cine_de_Mar_del_Plata">'E.1.Premios y festivales'!$B$10:$B$11</definedName>
    <definedName name="Festival_Internacional_de_Cine_Documental_y_Cortometraje_de_Bilbao_ZINEBI">'E.1.Premios y festivales'!$B$74:$B$75</definedName>
    <definedName name="Festival_Internacional_de_Documentales_DocsBarcelona">'E.1.Premios y festivales'!$B$73</definedName>
    <definedName name="Festival_Internacional_de_Documentales_DocumentaMadrid">'E.1.Premios y festivales'!$B$81</definedName>
    <definedName name="Festival_Internaticional_de_Cine_de_Gijón">'E.1.Premios y festivales'!$B$78:$B$79</definedName>
    <definedName name="Festival_International_de_Cine_de_Mar_del_Plata">'E.1.Premios y festivales'!$B$10:$B$11</definedName>
    <definedName name="Festival_international_du_film_danimation_dAnnecy">'E.1.Premios y festivales'!$B$44:$B$45</definedName>
    <definedName name="Festival_lnternacional_de_Cine_Documental_y_Cortometraje_de_Bilbao_ZINEBI">'E.1.Premios y festivales'!$B$74:$B$75</definedName>
    <definedName name="Festival_Punto_de_Vista">'E.1.Premios y festivales'!$B$86</definedName>
    <definedName name="FestivalesFormula" localSheetId="1">'[1]PARA DIRECTOR FEST SECC'!$A$7:$A$102</definedName>
    <definedName name="FestivalesFormula">'E.1.Premios y festivales'!$A$5:$A$103</definedName>
    <definedName name="Goa_IFFI_India_International_Film_Festival">'E.1.Premios y festivales'!$B$46</definedName>
    <definedName name="Hot_Docs_Canadian_International_Documentary_Festival">'E.1.Premios y festivales'!$B$21</definedName>
    <definedName name="Indie_Lisboa_Film_Festival">'E.1.Premios y festivales'!$B$60</definedName>
    <definedName name="International_Documentary_Film_Festival_Amsterdam_IDFA">'E.1.Premios y festivales'!$B$56:$B$57</definedName>
    <definedName name="International_Film_Festival_Rotterdam">'E.1.Premios y festivales'!$B$54:$B$55</definedName>
    <definedName name="Internationale_Filmfestspiele_Berlin_Berlinale">'E.1.Premios y festivales'!$B$5:$B$7</definedName>
    <definedName name="Istanbul_Film_Festival">'E.1.Premios y festivales'!$B$70</definedName>
    <definedName name="JIO_Mami_Mumbai_Film_Festival_India">'E.1.Premios y festivales'!$B$47</definedName>
    <definedName name="Karlovy_Vary_International_Film_Festival">'E.1.Premios y festivales'!$B$64</definedName>
    <definedName name="Kyiv_International_Film_Festival_Molodist">'E.1.Premios y festivales'!$B$71</definedName>
    <definedName name="La_Biennale_di_Venezia_Mostra_Internazionale_dArte_Cinematografica">'E.1.Premios y festivales'!$B$48:$B$49</definedName>
    <definedName name="Largometraje">'Datos generales. Criterios 2B-C'!$D$5:$D$7</definedName>
    <definedName name="Largometraje_nuevos_realizadores">'Datos generales. Criterios 2B-C'!$D$2:$D$4</definedName>
    <definedName name="Largometrajes">'Datos generales. Criterios 2B-C'!$D$5:$D$7</definedName>
    <definedName name="London_Film_Festival_BFI">'E.1.Premios y festivales'!$B$63</definedName>
    <definedName name="Modalidad">'Datos generales. Criterios 2B-C'!$F$2:$F$4</definedName>
    <definedName name="Montreal_Film_Festival_World_Film_Festival">'E.1.Premios y festivales'!$B$23:$B$24</definedName>
    <definedName name="Montreal_Film_World_Film_Festival">'E.1.Premios y festivales'!$B$23:$B$24</definedName>
    <definedName name="Moscow_International_Film_Festival">'E.1.Premios y festivales'!$B$66</definedName>
    <definedName name="Multilateral_con_varios_paises_extranjeros">Hoja1!$C$1:$C$3</definedName>
    <definedName name="New_York_Film_Festival">'E.1.Premios y festivales'!$B$34</definedName>
    <definedName name="NO">'Combos datos generales'!$B$1:$B$10</definedName>
    <definedName name="No_es_animación">'OCULTO 1'!$Q$19:$Q$27</definedName>
    <definedName name="No_es_coproducción_internacional">Hoja1!$C$7</definedName>
    <definedName name="Ottawa_International_Animation_Festival">'E.1.Premios y festivales'!$B$22</definedName>
    <definedName name="Premios_ANNIE_Premios_de_la_Asociación_Internacional_de_Cine_de_Animación">'E.1.Premios y festivales'!$B$99</definedName>
    <definedName name="Premios_BAFTA_Premios_de_Cine_de_la_Academia_Británica">'E.1.Premios y festivales'!$B$103</definedName>
    <definedName name="Premios_CÉSAR_Premios_de_Cine_de_la_Academia_Francesa">'E.1.Premios y festivales'!$B$102</definedName>
    <definedName name="Premios_de_Cine_Europeo_EFA_Academia_de_Cine_Europeo_European_Film_Awards_EFA_European_Film_Academy">'E.1.Premios y festivales'!$B$100</definedName>
    <definedName name="Premios_Globos_de_Oro_Asociación_de_la_Prensa_Extranjera_de_Hollywood_Golden_Globe_Awards_The_Hollywood_Foreign_Press_Association">'E.1.Premios y festivales'!$B$98</definedName>
    <definedName name="Premios_Goya_Academia_de_las_Artes_y_las_Ciencias_Cinematográficas_de_España">'E.1.Premios y festivales'!$B$95</definedName>
    <definedName name="Premios_Oscar_Academia_de_las_Artes_y_Ciencias_Cinematográficas_de_Hollywood_The_Oscars_Academy_of_Motion_Picture_Arts_and_Sciences">'E.1.Premios y festivales'!$B$97</definedName>
    <definedName name="Premios_Quirino_de_la_Animación_Iberoamericana">'E.1.Premios y festivales'!$B$96</definedName>
    <definedName name="Sección_oficial">'E.1.Premios y festivales'!$B$80</definedName>
    <definedName name="SeccionesFormula" localSheetId="1">'[1]PARA DIRECTOR FEST SECC'!$B$7:$B$102</definedName>
    <definedName name="SeccionesFormula">'E.1.Premios y festivales'!$B$5:$B$103</definedName>
    <definedName name="Semana_Internacional_de_Cine_de_Valladolid_Seminci">'E.1.Premios y festivales'!$B$93:$B$94</definedName>
    <definedName name="Semana_Internacional_de_Cine_de_Valladolid_Seminici">'E.1.Premios y festivales'!$B$93:$B$94</definedName>
    <definedName name="Shangahai_International_Film_Festival">'E.1.Premios y festivales'!$B$26</definedName>
    <definedName name="Shanghai_International_Film_Festival">'E.1.Premios y festivales'!$B$26</definedName>
    <definedName name="SI">'Combos datos generales'!$B$11:$B$22</definedName>
    <definedName name="Sí_está_aprobada" localSheetId="1">'Datos generales. Criterios 2B-C'!$N$2:$N$3</definedName>
    <definedName name="Sí_está_aprobada">'Combos datos generales'!$M$1:$M$2</definedName>
    <definedName name="Sitges_Festival_Internacional_de_Cinema_Fantàstic_de_Catalunya">'E.1.Premios y festivales'!$B$90:$B$91</definedName>
    <definedName name="Sitges_Festival_International_de_Cinema_Fantàstic_de_Catalunya">'E.1.Premios y festivales'!$B$90:$B$91</definedName>
    <definedName name="Sofia_International_Film_Festival">'E.1.Premios y festivales'!$B$16</definedName>
    <definedName name="Stockholm_Film_Festival">'E.1.Premios y festivales'!$B$67</definedName>
    <definedName name="Stutgart_International_Festival_of_Animated_Films_ITFS">'E.1.Premios y festivales'!$B$8:$B$9</definedName>
    <definedName name="Stuttgart_International_Festival_of_Animated_Films_ITFS">'E.1.Premios y festivales'!$B$8:$B$9</definedName>
    <definedName name="Sundance_Film_Festival">'E.1.Premios y festivales'!$B$30:$B$31</definedName>
    <definedName name="SXSW_Film_Festival_Austin">'E.1.Premios y festivales'!$B$33</definedName>
    <definedName name="Sydney_Film_Festival">'E.1.Premios y festivales'!$B$13</definedName>
    <definedName name="Tallin_Black_Nights_Film_Festival">'E.1.Premios y festivales'!$B$39:$B$40</definedName>
    <definedName name="Tokyo_International_Film_Festival_TIFF">'E.1.Premios y festivales'!$B$52</definedName>
    <definedName name="Torino_Film_Festival">'E.1.Premios y festivales'!$B$50</definedName>
    <definedName name="Toronto_International_Film_Festival">'E.1.Premios y festivales'!$B$17:$B$20</definedName>
    <definedName name="Transilvania_International_Film_Festival">'E.1.Premios y festivales'!$B$65</definedName>
    <definedName name="Tribeca_Film_Festival">'E.1.Premios y festivales'!$B$32</definedName>
    <definedName name="Viennale_Festival">'E.1.Premios y festivales'!$B$14</definedName>
    <definedName name="Warsaw_International_Film_Festival">'E.1.Premios y festivales'!$B$58:$B$59</definedName>
    <definedName name="Weird_antes_3D_Wire">'E.1.Premios y festivales'!$B$87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1" l="1"/>
  <c r="G79" i="1" l="1"/>
  <c r="I79" i="1" s="1"/>
  <c r="G80" i="1" l="1"/>
  <c r="I80" i="1" s="1"/>
  <c r="H79" i="1" s="1"/>
  <c r="G45" i="1" l="1"/>
  <c r="G38" i="1"/>
  <c r="G39" i="1"/>
  <c r="G40" i="1"/>
  <c r="G41" i="1"/>
  <c r="G42" i="1"/>
  <c r="G43" i="1"/>
  <c r="G44" i="1"/>
  <c r="G46" i="1"/>
  <c r="G37" i="1"/>
  <c r="H40" i="1" l="1"/>
  <c r="H43" i="1"/>
  <c r="H37" i="1"/>
  <c r="H89" i="1"/>
  <c r="H90" i="1" s="1"/>
  <c r="H47" i="1" l="1"/>
  <c r="G35" i="1"/>
  <c r="H81" i="1" l="1"/>
  <c r="F17" i="1"/>
  <c r="H17" i="1" s="1"/>
  <c r="H19" i="1" l="1"/>
  <c r="H23" i="1" l="1" a="1"/>
  <c r="H23" i="1" s="1"/>
  <c r="H14" i="9"/>
  <c r="H13" i="9"/>
  <c r="H15" i="9"/>
  <c r="H16" i="9"/>
  <c r="H17" i="9"/>
  <c r="H18" i="9"/>
  <c r="H12" i="9"/>
  <c r="J12" i="9" l="1"/>
  <c r="J13" i="9" s="1"/>
  <c r="J14" i="9" s="1"/>
  <c r="I12" i="9"/>
  <c r="H29" i="1" a="1"/>
  <c r="H29" i="1" s="1"/>
  <c r="H30" i="1" a="1"/>
  <c r="H30" i="1" s="1"/>
  <c r="H28" i="1" a="1"/>
  <c r="H28" i="1" s="1"/>
  <c r="J15" i="9" l="1"/>
  <c r="J16" i="9" s="1"/>
  <c r="H25" i="1" a="1"/>
  <c r="H25" i="1" s="1"/>
  <c r="J17" i="9" l="1"/>
  <c r="J18" i="9" s="1"/>
  <c r="H83" i="1"/>
  <c r="H84" i="1" s="1"/>
  <c r="G93" i="1" l="1"/>
  <c r="H93" i="1" s="1"/>
  <c r="H98" i="1" s="1"/>
  <c r="G53" i="1"/>
  <c r="H86" i="1"/>
  <c r="H87" i="1" s="1"/>
  <c r="H14" i="1"/>
  <c r="H15" i="1" s="1"/>
  <c r="G52" i="1" l="1"/>
  <c r="F56" i="1" l="1"/>
  <c r="H53" i="1"/>
  <c r="H52" i="1"/>
  <c r="G51" i="1"/>
  <c r="H51" i="1" s="1"/>
  <c r="H54" i="1" l="1"/>
  <c r="H60" i="1"/>
  <c r="H77" i="1" s="1"/>
  <c r="H33" i="1"/>
  <c r="H34" i="1" s="1"/>
  <c r="H24" i="1" l="1" a="1"/>
  <c r="H24" i="1" s="1"/>
  <c r="H26" i="1" a="1"/>
  <c r="H26" i="1" s="1"/>
  <c r="H31" i="1" l="1"/>
  <c r="H99" i="1" s="1"/>
  <c r="B7" i="5"/>
  <c r="B6" i="6" l="1"/>
  <c r="B8" i="6"/>
  <c r="B2" i="6"/>
  <c r="B4" i="6"/>
  <c r="B7" i="6"/>
  <c r="B1" i="6"/>
  <c r="B3" i="6"/>
  <c r="B5" i="6"/>
  <c r="B9" i="6"/>
</calcChain>
</file>

<file path=xl/sharedStrings.xml><?xml version="1.0" encoding="utf-8"?>
<sst xmlns="http://schemas.openxmlformats.org/spreadsheetml/2006/main" count="835" uniqueCount="407">
  <si>
    <t>Puntuación concedida</t>
  </si>
  <si>
    <t>(Seleccione opción del desplegable)</t>
  </si>
  <si>
    <t>Internationale_Filmfestspiele_Berlin_Berlinale</t>
  </si>
  <si>
    <t>(Seleccione del desplegable)</t>
  </si>
  <si>
    <t>Compositora de música (BSO).</t>
  </si>
  <si>
    <t>Dirección de fotografía</t>
  </si>
  <si>
    <t>Dirección artística</t>
  </si>
  <si>
    <t>Montadora</t>
  </si>
  <si>
    <t>Sonido directo (Jefa de sonido directo)</t>
  </si>
  <si>
    <t>Montaje de sonido (o Supervisora de montaje de sonido)</t>
  </si>
  <si>
    <t>Mezclas de sonido (o Supervisora de mezclas de sonido)</t>
  </si>
  <si>
    <t>Dirección de producción</t>
  </si>
  <si>
    <t>Supervisora de efectos especiales físicos.</t>
  </si>
  <si>
    <t>Supervisora de efectos especiales visuales</t>
  </si>
  <si>
    <t>Directora de animación.</t>
  </si>
  <si>
    <t>Compositora de música (BSO)</t>
  </si>
  <si>
    <t>Diseñadora de personajes</t>
  </si>
  <si>
    <t>Supervisora de storyboard</t>
  </si>
  <si>
    <t>Supervisora de layout</t>
  </si>
  <si>
    <t>Supervisora de composición</t>
  </si>
  <si>
    <t>Supervisora de efectos especiales visuales (VFX)</t>
  </si>
  <si>
    <t>Directora de fotografía/lighting</t>
  </si>
  <si>
    <t>Editora</t>
  </si>
  <si>
    <t>Supervisora de pipeline</t>
  </si>
  <si>
    <t>Seleccione festival</t>
  </si>
  <si>
    <t>categorías de mejor película</t>
  </si>
  <si>
    <t>Seleccione sección</t>
  </si>
  <si>
    <t>Participación</t>
  </si>
  <si>
    <t>Participación+Premio</t>
  </si>
  <si>
    <t>mejor película de habla no inglesa</t>
  </si>
  <si>
    <t>Stuttgart_International_Festival_of_Animated_Films_ITFS</t>
  </si>
  <si>
    <t>mejor película de animación</t>
  </si>
  <si>
    <t>Panorama, Encounters</t>
  </si>
  <si>
    <t>Festival_Internacional_de_Cine_de_Mar_del_Plata</t>
  </si>
  <si>
    <t>mejor película documental</t>
  </si>
  <si>
    <t>Generation, Forum - Forum Expanded</t>
  </si>
  <si>
    <t>BAFICI_Buenos_Aires_Festival_Internacional_de_Cine_Independiente</t>
  </si>
  <si>
    <t>mejor cortometraje de ficción, animación o documental</t>
  </si>
  <si>
    <t>International Competition, AniMovie</t>
  </si>
  <si>
    <t>Sydney_Film_Festival</t>
  </si>
  <si>
    <t>Young Animation, Tricks for Kids</t>
  </si>
  <si>
    <t>Viennale_Festival</t>
  </si>
  <si>
    <t>Competencia Internacional</t>
  </si>
  <si>
    <t>Anima_Brussels_International_Animation_Film_Festival</t>
  </si>
  <si>
    <t>Competencia Latinoamericana, Competencia Estados Alterados</t>
  </si>
  <si>
    <t>Sofia_International_Film_Festival</t>
  </si>
  <si>
    <t>Competencia oficial internacional, Competencia oficial latinoamericana, Competencia oficial vanguardia y género</t>
  </si>
  <si>
    <t>Toronto_International_Film_Festival</t>
  </si>
  <si>
    <t>Official Competition</t>
  </si>
  <si>
    <t>Hot_Docs_Canadian_International_Documentary_Festival</t>
  </si>
  <si>
    <t>Largometrajes (Sección oficial)</t>
  </si>
  <si>
    <t>Ottawa_International_Animation_Festival</t>
  </si>
  <si>
    <t>International Competition – Short Films, Features in competition</t>
  </si>
  <si>
    <t>International Competition</t>
  </si>
  <si>
    <t>Chilemonos</t>
  </si>
  <si>
    <t>Contemporary World Cinema, Wavelengths, Discovery, TIFF Docs, Midnight Madness</t>
  </si>
  <si>
    <t>Shanghai_International_Film_Festival</t>
  </si>
  <si>
    <t>International Spectrum</t>
  </si>
  <si>
    <t>Festival_Internacional_de_Cine_de_Cartagena_de_Indias</t>
  </si>
  <si>
    <t>Feature Competition, Animation For Young Audiences Competition</t>
  </si>
  <si>
    <t>Busan_International_Film_Festival</t>
  </si>
  <si>
    <t>World Competition (Grand Prix des Amériques)</t>
  </si>
  <si>
    <t>CPH_DOX</t>
  </si>
  <si>
    <t>First Fiction Films Competition, Documentaries of the World</t>
  </si>
  <si>
    <t>Sundance_Film_Festival</t>
  </si>
  <si>
    <t>Competencia Internacional de Largometrajes Animados</t>
  </si>
  <si>
    <t>Tribeca_Film_Festival</t>
  </si>
  <si>
    <t>Golden Goblet Awards Competition</t>
  </si>
  <si>
    <t>SXSW_Film_Festival_Austin</t>
  </si>
  <si>
    <t>Ficciones, Documentes</t>
  </si>
  <si>
    <t>New_York_Film_Festival</t>
  </si>
  <si>
    <t>World Cinema, Flash Forward</t>
  </si>
  <si>
    <t>Fantastic_Fest_Austin</t>
  </si>
  <si>
    <t>Dox:Award, New:Vision, Next:Wave</t>
  </si>
  <si>
    <t>Animation_is_Film_Festival</t>
  </si>
  <si>
    <t>Competencia Dramática Internacional (World Contemporary Cinema Dramatic); Competencia Documental Internacional (World Contemporary Cinema Documentary)</t>
  </si>
  <si>
    <t>Cairo_International_Film_Festival</t>
  </si>
  <si>
    <t>NEXT</t>
  </si>
  <si>
    <t>Tallin_Black_Nights_Film_Festival</t>
  </si>
  <si>
    <t>Festival_de_Cannes</t>
  </si>
  <si>
    <t>Festival_international_du_film_danimation_dAnnecy</t>
  </si>
  <si>
    <t>Main Slate</t>
  </si>
  <si>
    <t>Goa_IFFI_India_International_Film_Festival</t>
  </si>
  <si>
    <t>Features (Largometrajes)</t>
  </si>
  <si>
    <t>JIO_Mami_Mumbai_Film_Festival_India</t>
  </si>
  <si>
    <t>Films in competition</t>
  </si>
  <si>
    <t>Torino_Film_Festival</t>
  </si>
  <si>
    <t>Cinema of Tomorrow, Semana de la Crítica Internacional</t>
  </si>
  <si>
    <t>Cartoons_on_the_Bay_Pulcinella_Awards</t>
  </si>
  <si>
    <t>Tokyo_International_Film_Festival_TIFF</t>
  </si>
  <si>
    <t>Festival_Internacional_de_Cine_de_Guadalajara_FICG</t>
  </si>
  <si>
    <t>International_Film_Festival_Rotterdam</t>
  </si>
  <si>
    <t>International_Documentary_Film_Festival_Amsterdam_IDFA</t>
  </si>
  <si>
    <t>Warsaw_International_Film_Festival</t>
  </si>
  <si>
    <t>Indie_Lisboa_Film_Festival</t>
  </si>
  <si>
    <t>DOC_Lisboa</t>
  </si>
  <si>
    <t>International Competition, Debut Competition</t>
  </si>
  <si>
    <t>Cinanima</t>
  </si>
  <si>
    <t>London_Film_Festival_BFI</t>
  </si>
  <si>
    <t>Karlovy_Vary_International_Film_Festival</t>
  </si>
  <si>
    <t>Transilvania_International_Film_Festival</t>
  </si>
  <si>
    <t>Lungometragi internazionali, Documentari internazionali</t>
  </si>
  <si>
    <t>Moscow_International_Film_Festival</t>
  </si>
  <si>
    <t>Best short film, Best animated feature</t>
  </si>
  <si>
    <t>Stockholm_Film_Festival</t>
  </si>
  <si>
    <t>Competition</t>
  </si>
  <si>
    <t>Festival_del_Film_Locarno</t>
  </si>
  <si>
    <t>Competencia Oficial ( Largometraje Iberoamericano de Ficción, Largometraje Iberoamericano Documental, Premio Internacional de Animación)</t>
  </si>
  <si>
    <t>Istanbul_Film_Festival</t>
  </si>
  <si>
    <t>Tiger Competition</t>
  </si>
  <si>
    <t>Kyiv_International_Film_Festival_Molodist</t>
  </si>
  <si>
    <t>Bright Future</t>
  </si>
  <si>
    <t>DA_Film_Festival</t>
  </si>
  <si>
    <t>Competition for Feature-Length Documentary</t>
  </si>
  <si>
    <t>Festival_Internacional_de_Documentales_DocsBarcelona</t>
  </si>
  <si>
    <t>Competition for First Appearance, Competition for Mid-Length Documentary</t>
  </si>
  <si>
    <t>Festival_lnternacional_de_Cine_Documental_y_Cortometraje_de_Bilbao_ZINEBI</t>
  </si>
  <si>
    <t>Donostia_Zinemaldia_Festival_de_Cine_de_San_Sebastián_International_Film_Festival</t>
  </si>
  <si>
    <t>1-2 Competition, Free Spirit Competition, Documentary Competition</t>
  </si>
  <si>
    <t>Festival_Internacional_de_Cine_de_Gijón</t>
  </si>
  <si>
    <t>Festival_Internacional_de_Documentales_DocumentaMadrid</t>
  </si>
  <si>
    <t xml:space="preserve">Festival_de_Málaga </t>
  </si>
  <si>
    <t>Competição Internacional Longas-Metragens</t>
  </si>
  <si>
    <t>Festival_Internacional_de_Cine_de_Las_Palmas_de_Gran_Canaria</t>
  </si>
  <si>
    <t>Official Competition, First Feature Competition, Documentary Competition</t>
  </si>
  <si>
    <t>Animayo</t>
  </si>
  <si>
    <t>Crystal Globe Competition</t>
  </si>
  <si>
    <t>Festival_Punto_de_Vista</t>
  </si>
  <si>
    <t>Weird_antes_3D_Wire</t>
  </si>
  <si>
    <t>Main Competition, Documentary competition</t>
  </si>
  <si>
    <t>Festival_de_Cine_Europeo_de_Sevilla</t>
  </si>
  <si>
    <t>Competition, Documentary Competition</t>
  </si>
  <si>
    <t>Sitges_Festival_Internacional_de_Cinema_Fantàstic_de_Catalunya</t>
  </si>
  <si>
    <t>Concorso internazionale, Concorso Cineasti del presente</t>
  </si>
  <si>
    <t>Cinema_Jove</t>
  </si>
  <si>
    <t>Moving Ahead, Pardi di domani</t>
  </si>
  <si>
    <t>Talents Competición, Un Impulso Colectivo</t>
  </si>
  <si>
    <t>Panorama, What The Doc!, Latitud</t>
  </si>
  <si>
    <t>Competencia Internacional ZIFF - Zinebi First Film</t>
  </si>
  <si>
    <t>Sección Oficial - Concurso Internacional</t>
  </si>
  <si>
    <t>Sección oficial a concurso, New Directors</t>
  </si>
  <si>
    <t>Zabaltegi.Tabakalera, Horizontes Latinos, Perlak</t>
  </si>
  <si>
    <t>Sección Oficial</t>
  </si>
  <si>
    <t>Rellumes, Enfants Terribles</t>
  </si>
  <si>
    <t>Competición internacional de largometraje, Competición nacional de largometraje, Competición internacional Fugas</t>
  </si>
  <si>
    <t>Zonazine, Documentales Sección oficial, Animazine Sección Oficial</t>
  </si>
  <si>
    <t>Sección Oficial Largometrajes, Sección Oficial Cortometrajes</t>
  </si>
  <si>
    <t>Sección Oficial a Concurso</t>
  </si>
  <si>
    <t>Sección oficial largometrajes nacional, sección oficial cortometrajes nacional</t>
  </si>
  <si>
    <t>Las Nuevas Olas, Las Nuevas Olas - No Ficción, Revoluciones permanentes (antes Resistencias), Europa Junior, Cinéfilos del Futuro</t>
  </si>
  <si>
    <t>Oficial Fantàstic Competición</t>
  </si>
  <si>
    <t>Òrbita, Noves visions, Anima’t</t>
  </si>
  <si>
    <t>Punto de Encuentro / La Noche del Corto Español, Tiempo de Historia, Seminci Joven, Miniminci</t>
  </si>
  <si>
    <t>Mejor película de habla no inglesa dirigida por el director.</t>
  </si>
  <si>
    <t>Mejor película dirigida por el director</t>
  </si>
  <si>
    <t>Mejor película de animación dirigida por el director</t>
  </si>
  <si>
    <t>Mejor película documental dirigida por el director</t>
  </si>
  <si>
    <t>Mejor cortometraje dirigido por el director.</t>
  </si>
  <si>
    <t>Mejor director</t>
  </si>
  <si>
    <t>Mejor director novel</t>
  </si>
  <si>
    <t>A. Título de la película</t>
  </si>
  <si>
    <t>C. Selecciones sección</t>
  </si>
  <si>
    <t>D. Seleccione categoría</t>
  </si>
  <si>
    <t>B. Seleccione festival.</t>
  </si>
  <si>
    <t>C. Categoría</t>
  </si>
  <si>
    <t>Montreal_Film_Festival_World_Film_Festival</t>
  </si>
  <si>
    <t>La_Biennale_di_Venezia_Mostra_Internazionale_dArte_Cinematografica</t>
  </si>
  <si>
    <t>Semana_Internacional_de_Cine_de_Valladolid_Seminci</t>
  </si>
  <si>
    <t>Participación o nominación sin premio</t>
  </si>
  <si>
    <t>Participación o nominación con premio</t>
  </si>
  <si>
    <t>Participación con premio</t>
  </si>
  <si>
    <t>Premios Goya (Academia de las Artes y las Ciencias Cinematográficas de España)</t>
  </si>
  <si>
    <t>Sólo nominado</t>
  </si>
  <si>
    <t>Premios Quirino de la Animación Iberoamericana</t>
  </si>
  <si>
    <t>Nominado con premio</t>
  </si>
  <si>
    <t>Premios Oscar (Academia de las Artes y Ciencias Cinematográficas de Hollywood) / The Oscars (Academy of Motion Picture Arts and Sciences).</t>
  </si>
  <si>
    <t>Premios Globos de Oro (Asociación de la Prensa Extranjera de Hollywood) / Golden Globe Awards (The Hollywood Foreign Press Association).</t>
  </si>
  <si>
    <t>Premios ANNIE (Premios de la Asociación Internacional de Cine de Animación)</t>
  </si>
  <si>
    <t>Premios de Cine Europeo EFA (Academia de Cine Europeo)/ European Film Awards EFA (European Film Academy).</t>
  </si>
  <si>
    <t>European Animation Awards. Emile Awards</t>
  </si>
  <si>
    <t>Premios CÉSAR (Premios de Cine de la Academia Francés)</t>
  </si>
  <si>
    <t>Premios BAFTA (Premios de Cine de la Academia Británica)</t>
  </si>
  <si>
    <t>Exclusivamente mujer</t>
  </si>
  <si>
    <t>Coparticipación hombre y mujer</t>
  </si>
  <si>
    <t>SI</t>
  </si>
  <si>
    <t>NO</t>
  </si>
  <si>
    <t>Suma por importe inferior a 80.000 €</t>
  </si>
  <si>
    <t>Suma  contratos por importe igual o superior a 125.000 €</t>
  </si>
  <si>
    <t>Suma contratos por importe igual o superior a 80.000 €</t>
  </si>
  <si>
    <t>(Seleccione opcion del desplegable)</t>
  </si>
  <si>
    <t>Premios_Goya_Academia_de_las_Artes_y_las_Ciencias_Cinematográficas_de_España)</t>
  </si>
  <si>
    <t>Premios_Quirino_de_la_Animación_Iberoamericana</t>
  </si>
  <si>
    <t>Premios_Oscar_Academia_de_las_Artes_y_Ciencias_Cinematográficas_de_Hollywood)_The_Oscars_Academy_of_Motion_Picture_Arts_and_Sciences</t>
  </si>
  <si>
    <t>Premios_ANNIE_Premios_de_la_Asociación_Internacional_de_Cine_de _Animación</t>
  </si>
  <si>
    <t>European_Animation_Awards_Emile_Awards</t>
  </si>
  <si>
    <t xml:space="preserve"> Sin sección específica (no es preciso en premios u honores)</t>
  </si>
  <si>
    <t>Premios_BAFTA_Premios_de_Cine_de_la_Academia_Británica</t>
  </si>
  <si>
    <t>Premios_Globos_de_Oro_Asociación_de_la_Prensa_Extranjera_de_Hollywood_Golden_Globe_Awards_The_Hollywood_Foreign_Press_Association</t>
  </si>
  <si>
    <t>Premios_de_Cine_Europeo_EFA_Academia_de_Cine_Europeo_European_Film_Awards_EFA_European_Film_Academy</t>
  </si>
  <si>
    <t>Premios_CÉSAR_Premios_de_Cine_de_la_Academia_Francesa</t>
  </si>
  <si>
    <t>B. Seleccione premio / honor.</t>
  </si>
  <si>
    <t>Suma de contratos por importe igual o superior a 125.000 euros.</t>
  </si>
  <si>
    <t>Suma de contratos por importe igual o superior a 80.000 euros.</t>
  </si>
  <si>
    <t>Suma de contratos por importe inferior a 80.000 euros.</t>
  </si>
  <si>
    <t>Hombre</t>
  </si>
  <si>
    <t>90 % del presupuesto gasto repercutido en España.</t>
  </si>
  <si>
    <t>No es nuevo/a realizador/a</t>
  </si>
  <si>
    <t>Mujer</t>
  </si>
  <si>
    <t>70 % del presupuesto gasto repercutido en España.</t>
  </si>
  <si>
    <t>Sí es nuevo/a realizador/a</t>
  </si>
  <si>
    <t>60 % del presupuesto gasto repercutido en España.</t>
  </si>
  <si>
    <t>Versión original otras lenguas de la Unión Europea (Si el proyecto tiene varias versiones, se puntuará la mayoritaria).</t>
  </si>
  <si>
    <t>Otras lenguas extracomunitarias</t>
  </si>
  <si>
    <t>Ficción</t>
  </si>
  <si>
    <t>Ficción animación</t>
  </si>
  <si>
    <t>Documental</t>
  </si>
  <si>
    <t>Documental - animación</t>
  </si>
  <si>
    <t>Especial valor cinematográfico</t>
  </si>
  <si>
    <t>Experimental</t>
  </si>
  <si>
    <t>Especial_valor_cinematográfico</t>
  </si>
  <si>
    <t>Parte española minoritaria</t>
  </si>
  <si>
    <t>Parte española mayoritaria</t>
  </si>
  <si>
    <t>Castellano o lengua cooficial en España o lenguas de signos españolas reconociodas en España como propias de las personas sordas.</t>
  </si>
  <si>
    <t>Otras lenguas no europeas</t>
  </si>
  <si>
    <t>Es_animación</t>
  </si>
  <si>
    <t>No_es_animación</t>
  </si>
  <si>
    <t>Sí_está_aprobada</t>
  </si>
  <si>
    <t>No_es_coproducción_internacional</t>
  </si>
  <si>
    <t>No_es_coproduccion_internacional</t>
  </si>
  <si>
    <t>International Narrative Competition, Documentary Competition</t>
  </si>
  <si>
    <t>Narrative Feature Competition, Documentary Feature Competition</t>
  </si>
  <si>
    <t>Official Selection</t>
  </si>
  <si>
    <t>First Feature Competition, Rebels with a cause</t>
  </si>
  <si>
    <t>Sección oficial a concurso (Compétition)</t>
  </si>
  <si>
    <t>Un certain regard, Quinzaine des Réalisateurs, Semaine de la Critique</t>
  </si>
  <si>
    <t>ACID</t>
  </si>
  <si>
    <t>Sección oficial a concurso</t>
  </si>
  <si>
    <t>Contrechamp</t>
  </si>
  <si>
    <t>Orizzonti, Venice Days, Settimana della Critica</t>
  </si>
  <si>
    <t>Sección oficial a concurso_Concorso Internazionale</t>
  </si>
  <si>
    <t>Sección oficial a concurso_Competition</t>
  </si>
  <si>
    <t>Premios_Goya_Academia_de_las_Artes_y_las_Ciencias_Cinematográficas_de_España</t>
  </si>
  <si>
    <t>Premios_Oscar_Academia_de_las_Artes_y_Ciencias_Cinematográficas_de_Hollywood_The_Oscars_Academy_of_Motion_Picture_Arts_and_Sciences</t>
  </si>
  <si>
    <t>Premios_ANNIE_Premios_de_la_Asociación_Internacional_de_Cine_de_Animación</t>
  </si>
  <si>
    <t>Entre el 90% y el 100% del presupuesto repercute en España</t>
  </si>
  <si>
    <t>Entre el 70%  y el 89,99% del presupuesto repercute en España</t>
  </si>
  <si>
    <t>Entre el 60% y el 69,99% del presupuesto repercute en España.</t>
  </si>
  <si>
    <t>Entre el 50% y el 59,99%  del presupuesto reprecute en España (mínimo exigido en la convocatoria. No puntúa)</t>
  </si>
  <si>
    <t>Seleccione opción del desplegable</t>
  </si>
  <si>
    <t>No</t>
  </si>
  <si>
    <t>SI.</t>
  </si>
  <si>
    <t>Minoritaria</t>
  </si>
  <si>
    <t>Mayoritaria</t>
  </si>
  <si>
    <t>Más del 30%</t>
  </si>
  <si>
    <t>Igual o inferior al 20%</t>
  </si>
  <si>
    <t>Superior al 20%</t>
  </si>
  <si>
    <t>Multilateral_con_varios_países_extranjeros</t>
  </si>
  <si>
    <t>Bilateral_con_un_único_país_extranjero</t>
  </si>
  <si>
    <t>No es preciso especificar</t>
  </si>
  <si>
    <t>Inferior o igual al 20%</t>
  </si>
  <si>
    <t>Superor al 30%</t>
  </si>
  <si>
    <t>Inferior o igual al 30%</t>
  </si>
  <si>
    <t>Multilateral_con_varios_paises_extranjeros</t>
  </si>
  <si>
    <t>_</t>
  </si>
  <si>
    <t>Otros países</t>
  </si>
  <si>
    <t>Entre el 21% y el 30%</t>
  </si>
  <si>
    <t>Países de la UE y/o iberoamericanos</t>
  </si>
  <si>
    <t>_SI</t>
  </si>
  <si>
    <t>_NO</t>
  </si>
  <si>
    <t>Special Presentations</t>
  </si>
  <si>
    <t>Gala Presentations</t>
  </si>
  <si>
    <t>Platform</t>
  </si>
  <si>
    <t>Hasta el 80%</t>
  </si>
  <si>
    <t>7º. Se dirija específicamente al público infantil o juvenil.</t>
  </si>
  <si>
    <t>Hasta el 70%</t>
  </si>
  <si>
    <t>Hasta el 60%</t>
  </si>
  <si>
    <t>5º. El contenido tenga relación directa con la literatura, la música, la danza, la arquitectura, la pintura, la escultura, y en general con las expresiones de la creación artística.</t>
  </si>
  <si>
    <t>Hasta el 50%</t>
  </si>
  <si>
    <t>4º. La obra audiovisual trate temas actuales, culturales, sociales o políticos de interés para la población de la Comunidad Andaluza o de la Unión Europea</t>
  </si>
  <si>
    <t>Hasta el 40%</t>
  </si>
  <si>
    <t>3º. El contenido tenga carácter biográfico, o en general, refleje hechos o personajes de carácter histórico, sin perjuicio de las adaptaciones libres propias de un guion cinematográfico.</t>
  </si>
  <si>
    <t>Hasta el 30%</t>
  </si>
  <si>
    <t>2º. El tema forme parte o se derive de la cultura o del patrimonio cultural andaluz o europeo.</t>
  </si>
  <si>
    <t>Hasta el 20%</t>
  </si>
  <si>
    <t>Entre el 1% y el 10%</t>
  </si>
  <si>
    <t>CRITERIO C</t>
  </si>
  <si>
    <t>CRITERIO 2.B</t>
  </si>
  <si>
    <t>Televisión</t>
  </si>
  <si>
    <t>Largometraje</t>
  </si>
  <si>
    <t>Animación</t>
  </si>
  <si>
    <t>SIN DUPLICADOS</t>
  </si>
  <si>
    <t>MODALIDAD</t>
  </si>
  <si>
    <t>Porcentaje efectivo</t>
  </si>
  <si>
    <t>Tipo de producción</t>
  </si>
  <si>
    <t>Coproducción</t>
  </si>
  <si>
    <t>Modalidad</t>
  </si>
  <si>
    <t>Título del proyecto</t>
  </si>
  <si>
    <t>Empresa solicitante</t>
  </si>
  <si>
    <t>Festival_Ibearoamericano_de _Huelva</t>
  </si>
  <si>
    <t>Categorias</t>
  </si>
  <si>
    <t>Festival_Ibearoamericano_de_Huelva</t>
  </si>
  <si>
    <t>Puntuación</t>
  </si>
  <si>
    <t>CRITERIO E.1</t>
  </si>
  <si>
    <t>CRITERIO E.2</t>
  </si>
  <si>
    <t>Puesto</t>
  </si>
  <si>
    <t>Nombre y apellidos</t>
  </si>
  <si>
    <t>1º.Equipo de dirección.</t>
  </si>
  <si>
    <t>Porcentaje de mujeres en jefaturas de equipo</t>
  </si>
  <si>
    <t>Composición de la música</t>
  </si>
  <si>
    <t>Jefatura  de producción</t>
  </si>
  <si>
    <t>Dirección  de casting,</t>
  </si>
  <si>
    <t>Dirección de fotografía,</t>
  </si>
  <si>
    <t>Dirección de  animación</t>
  </si>
  <si>
    <t>Jefatura de sonido directo</t>
  </si>
  <si>
    <t>Montaje de sonido</t>
  </si>
  <si>
    <t>Montaje</t>
  </si>
  <si>
    <t>Jefatura de efectos especiales</t>
  </si>
  <si>
    <t>Dirección de arte</t>
  </si>
  <si>
    <t>Jefatura de maquillaje</t>
  </si>
  <si>
    <t>Jefatura de vestuario</t>
  </si>
  <si>
    <t>Jefatura  de peluquería</t>
  </si>
  <si>
    <t>CRITERIO F. Género</t>
  </si>
  <si>
    <t>Primer ayudante de dirección</t>
  </si>
  <si>
    <t xml:space="preserve"> Una obra audiovisual</t>
  </si>
  <si>
    <t xml:space="preserve"> Más de tres obras audiovisuales</t>
  </si>
  <si>
    <t>Producción Ejecutiva.</t>
  </si>
  <si>
    <t>Desplegable 10 puestos</t>
  </si>
  <si>
    <t>Comparte con hombre</t>
  </si>
  <si>
    <t>Comparte con un hombre</t>
  </si>
  <si>
    <t>Puntuación inicial</t>
  </si>
  <si>
    <t>Porcentaje de acreditación</t>
  </si>
  <si>
    <t>Guionista</t>
  </si>
  <si>
    <t>Festival</t>
  </si>
  <si>
    <t>Película</t>
  </si>
  <si>
    <t>Participacion</t>
  </si>
  <si>
    <t>Participación sin premio</t>
  </si>
  <si>
    <t>Tipo de participación</t>
  </si>
  <si>
    <r>
      <t>Largometraje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nuevos</t>
    </r>
    <r>
      <rPr>
        <sz val="11"/>
        <color theme="0"/>
        <rFont val="Arial"/>
        <family val="2"/>
      </rPr>
      <t>_</t>
    </r>
    <r>
      <rPr>
        <sz val="11"/>
        <color theme="1"/>
        <rFont val="Arial"/>
        <family val="2"/>
      </rPr>
      <t>realizadores</t>
    </r>
  </si>
  <si>
    <t>Total de mujeres en jefaturas de equipo.</t>
  </si>
  <si>
    <t>Total de hombres en jefaturas de equipo.</t>
  </si>
  <si>
    <t>El equipo completo esté formado al menos por diez puestos de trabajo.</t>
  </si>
  <si>
    <t>A. Título de la película.</t>
  </si>
  <si>
    <t>j. Por la previsión de nuevas contrataciones de personal residente en Andalucía, al menos durante 6 meses, hasta 3 puntos.</t>
  </si>
  <si>
    <t>CRITERIO J</t>
  </si>
  <si>
    <t>CRITERIO H.</t>
  </si>
  <si>
    <t>De 1 a 5  nuevas altas en la Seguridad Social</t>
  </si>
  <si>
    <t>De 6 a 10 nuevas altas en la Seguridad Social</t>
  </si>
  <si>
    <t>Más de 10 nuevas altas en la Seguridad Social</t>
  </si>
  <si>
    <t>PUNTUACIÓN</t>
  </si>
  <si>
    <t>Grado de discapacidad</t>
  </si>
  <si>
    <t>Total nuevas contrataciones efectivas</t>
  </si>
  <si>
    <t>Total de trabajadores en plantilla</t>
  </si>
  <si>
    <t>TOTAL AUTOBAREMO</t>
  </si>
  <si>
    <t>Premios_Carmen_Andaluz</t>
  </si>
  <si>
    <t>2º Jefaturas de equipo.</t>
  </si>
  <si>
    <t>Coproducción internacioanl creativa</t>
  </si>
  <si>
    <t>Otros</t>
  </si>
  <si>
    <t>Premios_Carmen_Academia_Cine_Andalucia</t>
  </si>
  <si>
    <t>Criterio C filtrado</t>
  </si>
  <si>
    <t>Criterio C filtrado quitados blancos</t>
  </si>
  <si>
    <t>N opciones</t>
  </si>
  <si>
    <t>NO TOCAR</t>
  </si>
  <si>
    <t>TOTAL CRITERIO D</t>
  </si>
  <si>
    <t>TOTAL CRITERIO E.1</t>
  </si>
  <si>
    <t>TOTAL CRITERIO E.2</t>
  </si>
  <si>
    <t>I. Coproducción internacional, 5 puntos.</t>
  </si>
  <si>
    <t>TOTAL CRITERIO i</t>
  </si>
  <si>
    <t>TOTAL CRITERIO J</t>
  </si>
  <si>
    <t>TOTAL CRITERIO M</t>
  </si>
  <si>
    <t>TOTAL CRITERIO H</t>
  </si>
  <si>
    <t>TOTAL CRITERIO F</t>
  </si>
  <si>
    <t>g. El porcentaje de participación de mujeres en el equipo técnico de la producción, otorgado a cada proyecto, hasta 8 puntos.</t>
  </si>
  <si>
    <t>TOTAL CRITERIO G.1</t>
  </si>
  <si>
    <t>TOTAL CRITERIO G.2</t>
  </si>
  <si>
    <t>L. Por la presentación de estrategias a para asegurar una industria más sostenible y respetuosa, hasta 2 puntos.</t>
  </si>
  <si>
    <t>TOTAL CRITERIO L</t>
  </si>
  <si>
    <t>a. Volumen de gasto o inversión realizado en Andalucía, hasta 17 puntos.</t>
  </si>
  <si>
    <t>TOTAL CRITERIO A</t>
  </si>
  <si>
    <t>1º. Al menos uno de los personajes principales esté relacionado con la cultura andaluza o europea</t>
  </si>
  <si>
    <t xml:space="preserve">¿Es coproducción internacional con aportación creativa? </t>
  </si>
  <si>
    <t>¿Aporta estrategias de sostenibilidad?</t>
  </si>
  <si>
    <t xml:space="preserve"> Porcentaje de participación coproductores</t>
  </si>
  <si>
    <t>Producción de proyectos de largometrajes de ficción o animación y películas para televisión</t>
  </si>
  <si>
    <t>6º. La obra audiovisual utilice el patrimonio arquitectónico, arqueológico, natural o inmaterial de la Comunidad Andaluza para reflejar el contexto cultural europeo.</t>
  </si>
  <si>
    <t>1º. Premios obtenidos y participación de obras audiovisuales en los Festivales previstos en el Anexo I, hasta 5 puntos.</t>
  </si>
  <si>
    <t>D. Premio Sí/No</t>
  </si>
  <si>
    <t>E. Premio Si/No</t>
  </si>
  <si>
    <t>e. Trayectoria y solvencia de la persona o entidad solicitante en la producción de obras audiovisuales que se correspondan con la línea a la que se opta en los últimos ocho años o catorce en el caso de animación, hasta 10 puntos.</t>
  </si>
  <si>
    <r>
      <t xml:space="preserve">f. La experiencia y trayectoria profesional de las personas que se indican a continuación, en los ocho últimos años o catorce si se trata de una obra de animación, </t>
    </r>
    <r>
      <rPr>
        <b/>
        <sz val="12"/>
        <color theme="1"/>
        <rFont val="NewsGotT"/>
      </rPr>
      <t>hasta 10 puntos.</t>
    </r>
  </si>
  <si>
    <t>h. El desarrollo de la obra audiovisual en Andalucía, hasta 8 puntos.</t>
  </si>
  <si>
    <t>d. Grado de acreditación del plan de financiación, hasta 12 puntos.</t>
  </si>
  <si>
    <t>2º. Estreno, según la definición recogida en el artículo 3, de obras audiovisuales, hasta 5 puntos.</t>
  </si>
  <si>
    <t>Importe total del plan de financiación (Debe coincidir con lo reflejado en el modelo de plan de financiación)</t>
  </si>
  <si>
    <t>Importe total acreditado (Debe coincidir con lo reflejado en el modelo de plan de financiación)</t>
  </si>
  <si>
    <t>Información adicional</t>
  </si>
  <si>
    <t>DATOS GENERALES DE LA SOLICITUD</t>
  </si>
  <si>
    <t>CRITERIOS DE PUNTUACIÓN</t>
  </si>
  <si>
    <t>Rodaje en Andalucía (días)</t>
  </si>
  <si>
    <t>Rodaje Total (días)</t>
  </si>
  <si>
    <t>Postproducción en Andalucía (días)</t>
  </si>
  <si>
    <t>Postproducción Total (días)</t>
  </si>
  <si>
    <t xml:space="preserve">                                                                                PUNTUACIONES CRITERIOS COMUNES DE VALORACIÓN PARA LA CONCESIÓN DE LA SUBVENCIÓN (AUTOBAREMO) LINEA 2.
Cumplimente o selecciones los listados desplegables, marque las casillas de verificación o los campos de color blanco.
La empresa solicitante de la ayuda declara conforme al artículo 69 de la Ley 39/2015, de 01 de octubre, de Procedimiento Administrativo Común de las Administraciones Públicas, la veracidad de la información que se cumplimenta en este formulario.</t>
  </si>
  <si>
    <t>Puesto ocupado por mujer</t>
  </si>
  <si>
    <t>Hasta tres obras audiovisuales</t>
  </si>
  <si>
    <t xml:space="preserve"> Porcentaje de participación solicitante</t>
  </si>
  <si>
    <t>Dirección</t>
  </si>
  <si>
    <t>m. Por tener en plantilla  o incorporar al proyecto, como mínimo, una persona trabajadora con discapacidad con un grado igual o superior al 33%,1 punto.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</si>
</sst>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color rgb="FF000000"/>
      <name val="Tahom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theme="0"/>
      <name val="Arial"/>
      <family val="2"/>
    </font>
    <font>
      <b/>
      <sz val="20"/>
      <color rgb="FFFF0000"/>
      <name val="Calibri"/>
      <family val="2"/>
      <scheme val="minor"/>
    </font>
    <font>
      <sz val="12"/>
      <color theme="1"/>
      <name val="NewsGotT"/>
    </font>
    <font>
      <b/>
      <sz val="12"/>
      <color theme="1"/>
      <name val="NewsGotT"/>
    </font>
    <font>
      <b/>
      <sz val="12"/>
      <color rgb="FFFF0000"/>
      <name val="NewsGotT"/>
    </font>
    <font>
      <b/>
      <sz val="12"/>
      <color rgb="FF333333"/>
      <name val="NewsGotT"/>
    </font>
    <font>
      <b/>
      <sz val="12"/>
      <color rgb="FF000000"/>
      <name val="NewsGotT"/>
    </font>
    <font>
      <sz val="12"/>
      <color rgb="FF000000"/>
      <name val="NewsGotT"/>
    </font>
    <font>
      <b/>
      <sz val="12"/>
      <name val="NewsGotT"/>
    </font>
    <font>
      <b/>
      <sz val="12"/>
      <color theme="0"/>
      <name val="NewsGotT"/>
    </font>
    <font>
      <sz val="12"/>
      <color rgb="FFFF0000"/>
      <name val="NewsGotT"/>
    </font>
    <font>
      <b/>
      <sz val="14"/>
      <color theme="0"/>
      <name val="NewsGotT"/>
    </font>
    <font>
      <b/>
      <sz val="12"/>
      <color theme="6" tint="0.79998168889431442"/>
      <name val="NewsGotT"/>
    </font>
    <font>
      <b/>
      <sz val="15"/>
      <color rgb="FF007A3D"/>
      <name val="NewsGotT"/>
    </font>
    <font>
      <sz val="12"/>
      <name val="NewsGotT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1F3A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3F2C4"/>
        <bgColor indexed="64"/>
      </patternFill>
    </fill>
    <fill>
      <patternFill patternType="solid">
        <fgColor rgb="FF00793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5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5" borderId="8" xfId="0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left" vertical="center"/>
    </xf>
    <xf numFmtId="0" fontId="0" fillId="7" borderId="8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3" fillId="0" borderId="8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 applyAlignment="1">
      <alignment wrapText="1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0" fillId="0" borderId="12" xfId="0" applyBorder="1"/>
    <xf numFmtId="0" fontId="1" fillId="0" borderId="1" xfId="0" applyFont="1" applyBorder="1" applyAlignment="1">
      <alignment horizontal="left" vertical="center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10" fillId="0" borderId="8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1" fillId="6" borderId="16" xfId="0" applyFont="1" applyFill="1" applyBorder="1" applyAlignment="1">
      <alignment vertical="center"/>
    </xf>
    <xf numFmtId="0" fontId="0" fillId="6" borderId="0" xfId="0" applyFill="1"/>
    <xf numFmtId="0" fontId="5" fillId="6" borderId="17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17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18" xfId="0" applyFont="1" applyFill="1" applyBorder="1" applyAlignment="1">
      <alignment vertical="center"/>
    </xf>
    <xf numFmtId="0" fontId="13" fillId="4" borderId="0" xfId="0" applyFont="1" applyFill="1"/>
    <xf numFmtId="0" fontId="13" fillId="0" borderId="0" xfId="0" applyFo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10" borderId="8" xfId="0" applyFont="1" applyFill="1" applyBorder="1" applyAlignment="1">
      <alignment horizontal="right" vertical="center"/>
    </xf>
    <xf numFmtId="0" fontId="16" fillId="10" borderId="8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9" fillId="9" borderId="8" xfId="0" applyFont="1" applyFill="1" applyBorder="1" applyAlignment="1" applyProtection="1">
      <alignment horizontal="center" vertical="center"/>
      <protection hidden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vertical="center" wrapText="1"/>
    </xf>
    <xf numFmtId="0" fontId="16" fillId="10" borderId="15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 wrapText="1"/>
    </xf>
    <xf numFmtId="0" fontId="17" fillId="10" borderId="10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8" fillId="4" borderId="8" xfId="0" applyFont="1" applyFill="1" applyBorder="1" applyAlignment="1" applyProtection="1">
      <alignment horizontal="left" vertical="center" wrapText="1"/>
      <protection locked="0"/>
    </xf>
    <xf numFmtId="0" fontId="18" fillId="4" borderId="10" xfId="0" applyFont="1" applyFill="1" applyBorder="1" applyAlignment="1" applyProtection="1">
      <alignment vertical="center" wrapText="1"/>
      <protection locked="0"/>
    </xf>
    <xf numFmtId="0" fontId="14" fillId="10" borderId="10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 wrapText="1"/>
    </xf>
    <xf numFmtId="0" fontId="18" fillId="0" borderId="10" xfId="0" applyFont="1" applyBorder="1" applyAlignment="1" applyProtection="1">
      <alignment vertical="center" wrapText="1"/>
      <protection locked="0"/>
    </xf>
    <xf numFmtId="0" fontId="16" fillId="10" borderId="4" xfId="0" applyFont="1" applyFill="1" applyBorder="1" applyAlignment="1">
      <alignment vertical="center" wrapText="1"/>
    </xf>
    <xf numFmtId="0" fontId="14" fillId="10" borderId="11" xfId="0" applyFont="1" applyFill="1" applyBorder="1" applyAlignment="1">
      <alignment horizontal="center" vertical="center" wrapText="1"/>
    </xf>
    <xf numFmtId="0" fontId="19" fillId="9" borderId="9" xfId="0" applyFont="1" applyFill="1" applyBorder="1" applyAlignment="1" applyProtection="1">
      <alignment horizontal="center" vertical="center"/>
      <protection hidden="1"/>
    </xf>
    <xf numFmtId="0" fontId="13" fillId="0" borderId="8" xfId="0" applyFont="1" applyBorder="1"/>
    <xf numFmtId="0" fontId="14" fillId="9" borderId="7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4" fillId="10" borderId="10" xfId="0" applyFont="1" applyFill="1" applyBorder="1" applyAlignment="1">
      <alignment vertical="center" wrapText="1"/>
    </xf>
    <xf numFmtId="0" fontId="14" fillId="10" borderId="8" xfId="0" applyFont="1" applyFill="1" applyBorder="1" applyAlignment="1">
      <alignment vertical="center" wrapText="1"/>
    </xf>
    <xf numFmtId="0" fontId="15" fillId="4" borderId="0" xfId="0" applyFont="1" applyFill="1" applyAlignment="1">
      <alignment vertical="center"/>
    </xf>
    <xf numFmtId="0" fontId="23" fillId="10" borderId="9" xfId="0" applyFont="1" applyFill="1" applyBorder="1" applyAlignment="1">
      <alignment vertical="center" wrapText="1"/>
    </xf>
    <xf numFmtId="0" fontId="13" fillId="4" borderId="10" xfId="0" applyFont="1" applyFill="1" applyBorder="1" applyAlignment="1" applyProtection="1">
      <alignment vertical="center" wrapText="1"/>
      <protection locked="0"/>
    </xf>
    <xf numFmtId="0" fontId="13" fillId="4" borderId="8" xfId="0" applyFont="1" applyFill="1" applyBorder="1" applyAlignment="1" applyProtection="1">
      <alignment vertical="center" wrapText="1"/>
      <protection locked="0"/>
    </xf>
    <xf numFmtId="10" fontId="13" fillId="0" borderId="8" xfId="0" applyNumberFormat="1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left" vertical="center" wrapText="1"/>
      <protection locked="0"/>
    </xf>
    <xf numFmtId="10" fontId="18" fillId="0" borderId="4" xfId="0" applyNumberFormat="1" applyFont="1" applyBorder="1" applyAlignment="1" applyProtection="1">
      <alignment vertical="center" wrapText="1"/>
      <protection locked="0"/>
    </xf>
    <xf numFmtId="164" fontId="13" fillId="0" borderId="8" xfId="0" applyNumberFormat="1" applyFont="1" applyBorder="1" applyAlignment="1" applyProtection="1">
      <alignment vertical="center"/>
      <protection locked="0"/>
    </xf>
    <xf numFmtId="0" fontId="13" fillId="0" borderId="8" xfId="0" applyFont="1" applyBorder="1" applyAlignment="1" applyProtection="1">
      <alignment vertical="center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3" fillId="4" borderId="8" xfId="0" applyFont="1" applyFill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vertical="center"/>
      <protection locked="0"/>
    </xf>
    <xf numFmtId="10" fontId="14" fillId="9" borderId="9" xfId="0" applyNumberFormat="1" applyFont="1" applyFill="1" applyBorder="1" applyAlignment="1" applyProtection="1">
      <alignment vertical="center" wrapText="1"/>
      <protection hidden="1"/>
    </xf>
    <xf numFmtId="2" fontId="20" fillId="0" borderId="0" xfId="0" applyNumberFormat="1" applyFont="1" applyAlignment="1" applyProtection="1">
      <alignment vertical="center"/>
      <protection hidden="1"/>
    </xf>
    <xf numFmtId="4" fontId="13" fillId="4" borderId="0" xfId="0" applyNumberFormat="1" applyFont="1" applyFill="1"/>
    <xf numFmtId="4" fontId="13" fillId="0" borderId="7" xfId="0" applyNumberFormat="1" applyFont="1" applyBorder="1" applyAlignment="1" applyProtection="1">
      <alignment vertical="center" wrapText="1"/>
      <protection locked="0"/>
    </xf>
    <xf numFmtId="4" fontId="14" fillId="10" borderId="9" xfId="0" applyNumberFormat="1" applyFont="1" applyFill="1" applyBorder="1" applyAlignment="1">
      <alignment horizontal="center" vertical="center" wrapText="1"/>
    </xf>
    <xf numFmtId="4" fontId="19" fillId="9" borderId="8" xfId="0" applyNumberFormat="1" applyFont="1" applyFill="1" applyBorder="1" applyAlignment="1" applyProtection="1">
      <alignment horizontal="center" vertical="center"/>
      <protection hidden="1"/>
    </xf>
    <xf numFmtId="4" fontId="20" fillId="12" borderId="9" xfId="0" applyNumberFormat="1" applyFont="1" applyFill="1" applyBorder="1" applyAlignment="1" applyProtection="1">
      <alignment horizontal="center" vertical="center"/>
      <protection hidden="1"/>
    </xf>
    <xf numFmtId="4" fontId="14" fillId="10" borderId="8" xfId="0" applyNumberFormat="1" applyFont="1" applyFill="1" applyBorder="1" applyAlignment="1">
      <alignment horizontal="center" vertical="center" wrapText="1"/>
    </xf>
    <xf numFmtId="4" fontId="20" fillId="12" borderId="26" xfId="0" applyNumberFormat="1" applyFont="1" applyFill="1" applyBorder="1" applyAlignment="1" applyProtection="1">
      <alignment horizontal="center" vertical="center"/>
      <protection hidden="1"/>
    </xf>
    <xf numFmtId="4" fontId="20" fillId="12" borderId="8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 applyProtection="1">
      <alignment horizontal="center" vertical="center"/>
      <protection hidden="1"/>
    </xf>
    <xf numFmtId="4" fontId="14" fillId="12" borderId="9" xfId="0" applyNumberFormat="1" applyFont="1" applyFill="1" applyBorder="1" applyAlignment="1">
      <alignment vertical="center" wrapText="1"/>
    </xf>
    <xf numFmtId="4" fontId="20" fillId="12" borderId="8" xfId="0" applyNumberFormat="1" applyFont="1" applyFill="1" applyBorder="1" applyAlignment="1">
      <alignment horizontal="center" vertical="center"/>
    </xf>
    <xf numFmtId="4" fontId="20" fillId="12" borderId="4" xfId="0" applyNumberFormat="1" applyFont="1" applyFill="1" applyBorder="1" applyAlignment="1" applyProtection="1">
      <alignment horizontal="center" vertical="center"/>
      <protection hidden="1"/>
    </xf>
    <xf numFmtId="4" fontId="14" fillId="9" borderId="8" xfId="0" applyNumberFormat="1" applyFont="1" applyFill="1" applyBorder="1" applyAlignment="1">
      <alignment horizontal="center" vertical="center"/>
    </xf>
    <xf numFmtId="4" fontId="20" fillId="12" borderId="7" xfId="0" applyNumberFormat="1" applyFont="1" applyFill="1" applyBorder="1" applyAlignment="1">
      <alignment horizontal="center" vertical="center"/>
    </xf>
    <xf numFmtId="4" fontId="22" fillId="12" borderId="23" xfId="0" applyNumberFormat="1" applyFont="1" applyFill="1" applyBorder="1" applyAlignment="1">
      <alignment horizontal="center" vertical="center"/>
    </xf>
    <xf numFmtId="4" fontId="13" fillId="0" borderId="0" xfId="0" applyNumberFormat="1" applyFont="1"/>
    <xf numFmtId="10" fontId="13" fillId="0" borderId="0" xfId="0" applyNumberFormat="1" applyFont="1" applyAlignment="1" applyProtection="1">
      <alignment horizontal="center" vertical="center"/>
      <protection locked="0"/>
    </xf>
    <xf numFmtId="0" fontId="25" fillId="4" borderId="8" xfId="0" applyFont="1" applyFill="1" applyBorder="1" applyAlignment="1" applyProtection="1">
      <alignment horizontal="center" vertical="center"/>
      <protection locked="0"/>
    </xf>
    <xf numFmtId="4" fontId="14" fillId="9" borderId="9" xfId="0" applyNumberFormat="1" applyFont="1" applyFill="1" applyBorder="1" applyAlignment="1" applyProtection="1">
      <alignment horizontal="center" vertical="center"/>
      <protection hidden="1"/>
    </xf>
    <xf numFmtId="4" fontId="14" fillId="9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left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7" fillId="11" borderId="8" xfId="0" applyFont="1" applyFill="1" applyBorder="1" applyAlignment="1">
      <alignment horizontal="left" vertical="center" wrapText="1"/>
    </xf>
    <xf numFmtId="0" fontId="14" fillId="10" borderId="9" xfId="0" applyFont="1" applyFill="1" applyBorder="1" applyAlignment="1">
      <alignment horizontal="left" vertical="center"/>
    </xf>
    <xf numFmtId="0" fontId="14" fillId="10" borderId="15" xfId="0" applyFont="1" applyFill="1" applyBorder="1" applyAlignment="1">
      <alignment horizontal="left" vertical="center"/>
    </xf>
    <xf numFmtId="0" fontId="14" fillId="10" borderId="4" xfId="0" applyFont="1" applyFill="1" applyBorder="1" applyAlignment="1">
      <alignment horizontal="left" vertical="center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4" fontId="14" fillId="10" borderId="9" xfId="0" applyNumberFormat="1" applyFont="1" applyFill="1" applyBorder="1" applyAlignment="1">
      <alignment horizontal="center" vertical="center" wrapText="1"/>
    </xf>
    <xf numFmtId="4" fontId="14" fillId="10" borderId="4" xfId="0" applyNumberFormat="1" applyFont="1" applyFill="1" applyBorder="1" applyAlignment="1">
      <alignment horizontal="center" vertical="center" wrapText="1"/>
    </xf>
    <xf numFmtId="4" fontId="14" fillId="10" borderId="15" xfId="0" applyNumberFormat="1" applyFont="1" applyFill="1" applyBorder="1" applyAlignment="1">
      <alignment horizontal="center" vertical="center" wrapText="1"/>
    </xf>
    <xf numFmtId="0" fontId="13" fillId="0" borderId="8" xfId="0" applyFont="1" applyBorder="1" applyAlignment="1" applyProtection="1">
      <alignment horizontal="center" vertical="center"/>
      <protection locked="0"/>
    </xf>
    <xf numFmtId="0" fontId="14" fillId="10" borderId="15" xfId="0" applyFont="1" applyFill="1" applyBorder="1" applyAlignment="1">
      <alignment horizontal="center" vertical="center" wrapText="1"/>
    </xf>
    <xf numFmtId="10" fontId="19" fillId="9" borderId="9" xfId="0" applyNumberFormat="1" applyFont="1" applyFill="1" applyBorder="1" applyAlignment="1" applyProtection="1">
      <alignment horizontal="center" vertical="center"/>
      <protection hidden="1"/>
    </xf>
    <xf numFmtId="10" fontId="19" fillId="9" borderId="15" xfId="0" applyNumberFormat="1" applyFont="1" applyFill="1" applyBorder="1" applyAlignment="1" applyProtection="1">
      <alignment horizontal="center" vertical="center"/>
      <protection hidden="1"/>
    </xf>
    <xf numFmtId="4" fontId="19" fillId="9" borderId="15" xfId="0" applyNumberFormat="1" applyFont="1" applyFill="1" applyBorder="1" applyAlignment="1" applyProtection="1">
      <alignment horizontal="center" vertical="center"/>
      <protection hidden="1"/>
    </xf>
    <xf numFmtId="4" fontId="19" fillId="9" borderId="4" xfId="0" applyNumberFormat="1" applyFont="1" applyFill="1" applyBorder="1" applyAlignment="1" applyProtection="1">
      <alignment horizontal="center" vertical="center"/>
      <protection hidden="1"/>
    </xf>
    <xf numFmtId="0" fontId="14" fillId="10" borderId="8" xfId="0" applyFont="1" applyFill="1" applyBorder="1" applyAlignment="1">
      <alignment horizontal="left" vertical="center" wrapText="1"/>
    </xf>
    <xf numFmtId="0" fontId="20" fillId="12" borderId="24" xfId="0" applyFont="1" applyFill="1" applyBorder="1" applyAlignment="1">
      <alignment horizontal="right" vertical="center"/>
    </xf>
    <xf numFmtId="0" fontId="20" fillId="12" borderId="0" xfId="0" applyFont="1" applyFill="1" applyAlignment="1">
      <alignment horizontal="right" vertical="center"/>
    </xf>
    <xf numFmtId="0" fontId="20" fillId="12" borderId="25" xfId="0" applyFont="1" applyFill="1" applyBorder="1" applyAlignment="1">
      <alignment horizontal="right" vertical="center"/>
    </xf>
    <xf numFmtId="0" fontId="14" fillId="10" borderId="10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left" vertical="center" wrapText="1"/>
    </xf>
    <xf numFmtId="0" fontId="14" fillId="11" borderId="1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  <xf numFmtId="0" fontId="18" fillId="0" borderId="8" xfId="0" applyFont="1" applyBorder="1" applyAlignment="1" applyProtection="1">
      <alignment horizontal="left" vertical="center" wrapText="1"/>
      <protection locked="0"/>
    </xf>
    <xf numFmtId="0" fontId="14" fillId="10" borderId="8" xfId="0" applyFont="1" applyFill="1" applyBorder="1" applyAlignment="1">
      <alignment horizontal="center" vertical="center" wrapText="1"/>
    </xf>
    <xf numFmtId="10" fontId="19" fillId="9" borderId="8" xfId="0" applyNumberFormat="1" applyFont="1" applyFill="1" applyBorder="1" applyAlignment="1" applyProtection="1">
      <alignment horizontal="center" vertical="center"/>
      <protection hidden="1"/>
    </xf>
    <xf numFmtId="0" fontId="17" fillId="11" borderId="10" xfId="0" applyFont="1" applyFill="1" applyBorder="1" applyAlignment="1">
      <alignment horizontal="left" vertical="center" wrapText="1"/>
    </xf>
    <xf numFmtId="0" fontId="17" fillId="11" borderId="11" xfId="0" applyFont="1" applyFill="1" applyBorder="1" applyAlignment="1">
      <alignment horizontal="left" vertical="center" wrapText="1"/>
    </xf>
    <xf numFmtId="0" fontId="14" fillId="11" borderId="8" xfId="0" applyFont="1" applyFill="1" applyBorder="1" applyAlignment="1">
      <alignment horizontal="left" vertical="center" wrapText="1"/>
    </xf>
    <xf numFmtId="0" fontId="13" fillId="10" borderId="15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 applyProtection="1">
      <alignment horizontal="center" vertical="center" wrapText="1"/>
      <protection locked="0"/>
    </xf>
    <xf numFmtId="0" fontId="13" fillId="4" borderId="21" xfId="0" applyFont="1" applyFill="1" applyBorder="1" applyAlignment="1" applyProtection="1">
      <alignment horizontal="center" vertical="center" wrapText="1"/>
      <protection locked="0"/>
    </xf>
    <xf numFmtId="0" fontId="14" fillId="10" borderId="11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left" vertical="center"/>
    </xf>
    <xf numFmtId="0" fontId="14" fillId="10" borderId="7" xfId="0" applyFont="1" applyFill="1" applyBorder="1" applyAlignment="1">
      <alignment horizontal="left" vertical="center"/>
    </xf>
    <xf numFmtId="0" fontId="14" fillId="10" borderId="11" xfId="0" applyFont="1" applyFill="1" applyBorder="1" applyAlignment="1">
      <alignment horizontal="left" vertical="center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4" borderId="10" xfId="0" applyFont="1" applyFill="1" applyBorder="1" applyAlignment="1" applyProtection="1">
      <alignment horizontal="left" vertical="center"/>
      <protection locked="0"/>
    </xf>
    <xf numFmtId="0" fontId="13" fillId="4" borderId="11" xfId="0" applyFont="1" applyFill="1" applyBorder="1" applyAlignment="1" applyProtection="1">
      <alignment horizontal="left" vertical="center"/>
      <protection locked="0"/>
    </xf>
    <xf numFmtId="0" fontId="13" fillId="4" borderId="7" xfId="0" applyFont="1" applyFill="1" applyBorder="1" applyAlignment="1" applyProtection="1">
      <alignment horizontal="left" vertical="center"/>
      <protection locked="0"/>
    </xf>
    <xf numFmtId="0" fontId="17" fillId="11" borderId="7" xfId="0" applyFont="1" applyFill="1" applyBorder="1" applyAlignment="1">
      <alignment horizontal="left" vertical="center" wrapText="1"/>
    </xf>
    <xf numFmtId="0" fontId="21" fillId="10" borderId="15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>
      <alignment horizontal="right" vertical="center" wrapText="1"/>
    </xf>
    <xf numFmtId="0" fontId="20" fillId="12" borderId="11" xfId="0" applyFont="1" applyFill="1" applyBorder="1" applyAlignment="1">
      <alignment horizontal="right" vertical="center" wrapText="1"/>
    </xf>
    <xf numFmtId="0" fontId="20" fillId="12" borderId="7" xfId="0" applyFont="1" applyFill="1" applyBorder="1" applyAlignment="1">
      <alignment horizontal="right" vertical="center" wrapText="1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13" fillId="4" borderId="10" xfId="0" applyFont="1" applyFill="1" applyBorder="1" applyAlignment="1" applyProtection="1">
      <alignment horizontal="center" vertical="center"/>
      <protection locked="0"/>
    </xf>
    <xf numFmtId="0" fontId="13" fillId="4" borderId="11" xfId="0" applyFont="1" applyFill="1" applyBorder="1" applyAlignment="1" applyProtection="1">
      <alignment horizontal="center" vertical="center"/>
      <protection locked="0"/>
    </xf>
    <xf numFmtId="0" fontId="13" fillId="4" borderId="7" xfId="0" applyFont="1" applyFill="1" applyBorder="1" applyAlignment="1" applyProtection="1">
      <alignment horizontal="center" vertical="center"/>
      <protection locked="0"/>
    </xf>
    <xf numFmtId="4" fontId="14" fillId="9" borderId="9" xfId="0" applyNumberFormat="1" applyFont="1" applyFill="1" applyBorder="1" applyAlignment="1">
      <alignment horizontal="center" vertical="center"/>
    </xf>
    <xf numFmtId="4" fontId="14" fillId="9" borderId="15" xfId="0" applyNumberFormat="1" applyFont="1" applyFill="1" applyBorder="1" applyAlignment="1">
      <alignment horizontal="center" vertical="center"/>
    </xf>
    <xf numFmtId="0" fontId="14" fillId="9" borderId="9" xfId="0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/>
    </xf>
    <xf numFmtId="0" fontId="14" fillId="10" borderId="22" xfId="0" applyFont="1" applyFill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left" vertical="center" wrapText="1"/>
    </xf>
    <xf numFmtId="0" fontId="14" fillId="10" borderId="21" xfId="0" applyFont="1" applyFill="1" applyBorder="1" applyAlignment="1">
      <alignment horizontal="left" vertical="center" wrapText="1"/>
    </xf>
    <xf numFmtId="0" fontId="14" fillId="10" borderId="10" xfId="0" applyFont="1" applyFill="1" applyBorder="1" applyAlignment="1">
      <alignment horizontal="left" vertical="center" wrapText="1"/>
    </xf>
    <xf numFmtId="0" fontId="14" fillId="10" borderId="11" xfId="0" applyFont="1" applyFill="1" applyBorder="1" applyAlignment="1">
      <alignment horizontal="left" vertical="center" wrapText="1"/>
    </xf>
    <xf numFmtId="0" fontId="14" fillId="10" borderId="7" xfId="0" applyFont="1" applyFill="1" applyBorder="1" applyAlignment="1">
      <alignment horizontal="left" vertical="center" wrapText="1"/>
    </xf>
    <xf numFmtId="0" fontId="17" fillId="11" borderId="20" xfId="0" applyFont="1" applyFill="1" applyBorder="1" applyAlignment="1">
      <alignment horizontal="left" vertical="center" wrapText="1"/>
    </xf>
    <xf numFmtId="0" fontId="17" fillId="11" borderId="21" xfId="0" applyFont="1" applyFill="1" applyBorder="1" applyAlignment="1">
      <alignment horizontal="left" vertical="center" wrapText="1"/>
    </xf>
    <xf numFmtId="0" fontId="17" fillId="11" borderId="9" xfId="0" applyFont="1" applyFill="1" applyBorder="1" applyAlignment="1">
      <alignment horizontal="left" vertical="center" wrapText="1"/>
    </xf>
    <xf numFmtId="0" fontId="22" fillId="12" borderId="8" xfId="0" applyFont="1" applyFill="1" applyBorder="1" applyAlignment="1">
      <alignment horizontal="right" vertical="center"/>
    </xf>
    <xf numFmtId="0" fontId="22" fillId="12" borderId="10" xfId="0" applyFont="1" applyFill="1" applyBorder="1" applyAlignment="1">
      <alignment horizontal="right" vertical="center"/>
    </xf>
    <xf numFmtId="4" fontId="19" fillId="9" borderId="9" xfId="0" applyNumberFormat="1" applyFont="1" applyFill="1" applyBorder="1" applyAlignment="1" applyProtection="1">
      <alignment horizontal="center" vertical="center"/>
      <protection hidden="1"/>
    </xf>
    <xf numFmtId="4" fontId="14" fillId="9" borderId="4" xfId="0" applyNumberFormat="1" applyFont="1" applyFill="1" applyBorder="1" applyAlignment="1">
      <alignment horizontal="center" vertical="center"/>
    </xf>
    <xf numFmtId="0" fontId="24" fillId="0" borderId="10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0" fillId="12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4" fillId="9" borderId="10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/>
    </xf>
    <xf numFmtId="0" fontId="14" fillId="4" borderId="10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7" xfId="0" applyFont="1" applyFill="1" applyBorder="1" applyAlignment="1" applyProtection="1">
      <alignment horizontal="center" vertical="center"/>
      <protection locked="0"/>
    </xf>
    <xf numFmtId="0" fontId="14" fillId="11" borderId="10" xfId="0" applyFont="1" applyFill="1" applyBorder="1" applyAlignment="1">
      <alignment horizontal="center" vertical="center" wrapText="1"/>
    </xf>
    <xf numFmtId="0" fontId="14" fillId="11" borderId="11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10" borderId="11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 applyProtection="1">
      <alignment horizontal="right" vertical="center"/>
      <protection locked="0"/>
    </xf>
    <xf numFmtId="0" fontId="14" fillId="4" borderId="7" xfId="0" applyFont="1" applyFill="1" applyBorder="1" applyAlignment="1" applyProtection="1">
      <alignment horizontal="right" vertical="center"/>
      <protection locked="0"/>
    </xf>
    <xf numFmtId="0" fontId="13" fillId="10" borderId="8" xfId="0" applyFont="1" applyFill="1" applyBorder="1" applyAlignment="1">
      <alignment horizontal="center"/>
    </xf>
    <xf numFmtId="0" fontId="12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93D"/>
      <color rgb="FF007A3D"/>
      <color rgb="FF76933C"/>
      <color rgb="FFF1F3A7"/>
      <color rgb="FFF3F2C4"/>
      <color rgb="FFEAB8DF"/>
      <color rgb="FFC864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8</xdr:row>
          <xdr:rowOff>76200</xdr:rowOff>
        </xdr:from>
        <xdr:to>
          <xdr:col>3</xdr:col>
          <xdr:colOff>1114425</xdr:colOff>
          <xdr:row>8</xdr:row>
          <xdr:rowOff>257175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Nacional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457200</xdr:colOff>
          <xdr:row>8</xdr:row>
          <xdr:rowOff>76200</xdr:rowOff>
        </xdr:from>
        <xdr:to>
          <xdr:col>1</xdr:col>
          <xdr:colOff>1266825</xdr:colOff>
          <xdr:row>8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Ficción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2066925</xdr:colOff>
          <xdr:row>8</xdr:row>
          <xdr:rowOff>76200</xdr:rowOff>
        </xdr:from>
        <xdr:to>
          <xdr:col>2</xdr:col>
          <xdr:colOff>457200</xdr:colOff>
          <xdr:row>8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Animación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8</xdr:row>
          <xdr:rowOff>76200</xdr:rowOff>
        </xdr:from>
        <xdr:to>
          <xdr:col>2</xdr:col>
          <xdr:colOff>2686050</xdr:colOff>
          <xdr:row>8</xdr:row>
          <xdr:rowOff>295275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Para televisión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8</xdr:row>
          <xdr:rowOff>57150</xdr:rowOff>
        </xdr:from>
        <xdr:to>
          <xdr:col>4</xdr:col>
          <xdr:colOff>752475</xdr:colOff>
          <xdr:row>8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Internacional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maria.m.lopez/AppData/Local/Temp/Copia%20autoevaluacion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ales"/>
      <sheetName val="PARA DIRECTOR FEST SECC"/>
      <sheetName val="Coproducciones"/>
      <sheetName val="OCULTO 1"/>
      <sheetName val="OCULTO PREMIOS Y HONORES"/>
      <sheetName val="OCULTO PRESENCIA FEMENINA"/>
      <sheetName val="COMPUTO DE FESTIVALES DIRECTOR"/>
    </sheetNames>
    <sheetDataSet>
      <sheetData sheetId="0"/>
      <sheetData sheetId="1">
        <row r="7">
          <cell r="A7" t="str">
            <v>Internationale_Filmfestspiele_Berlin_Berlinale</v>
          </cell>
          <cell r="B7" t="str">
            <v>Fuera de concurso</v>
          </cell>
        </row>
        <row r="8">
          <cell r="A8" t="str">
            <v>Internationale_Filmfestspiele_Berlin_Berlinale</v>
          </cell>
          <cell r="B8" t="str">
            <v xml:space="preserve">Cualquier otra sección. </v>
          </cell>
        </row>
        <row r="9">
          <cell r="A9" t="str">
            <v>Stuttgart_International_Festival_of_Animated_Films_ITFS</v>
          </cell>
          <cell r="B9" t="str">
            <v>Young Animation, Tricks for Kids</v>
          </cell>
        </row>
        <row r="10">
          <cell r="A10" t="str">
            <v>Festival_Internacional_de_Cine_de_Mar_del_Plata</v>
          </cell>
          <cell r="B10" t="str">
            <v>Competencia Internacional</v>
          </cell>
        </row>
        <row r="11">
          <cell r="A11" t="str">
            <v>Festival_Internacional_de_Cine_de_Mar_del_Plata</v>
          </cell>
          <cell r="B11" t="str">
            <v>Competencia Latinoamericana, Competencia Estados Alterados</v>
          </cell>
        </row>
        <row r="12">
          <cell r="A12" t="str">
            <v>BAFICI_Buenos_Aires_Festival_Internacional_de_Cine_Independiente</v>
          </cell>
          <cell r="B12" t="str">
            <v>Competencia oficial internacional, Competencia oficial latinoamericana, Competencia oficial vanguardia y género</v>
          </cell>
        </row>
        <row r="13">
          <cell r="A13" t="str">
            <v>Sydney_Film_Festival</v>
          </cell>
          <cell r="B13" t="str">
            <v>Official Competition</v>
          </cell>
        </row>
        <row r="14">
          <cell r="A14" t="str">
            <v>Viennale_Festival</v>
          </cell>
          <cell r="B14" t="str">
            <v>Largometrajes (Sección oficial)</v>
          </cell>
        </row>
        <row r="15">
          <cell r="A15" t="str">
            <v>Anima_Brussels_International_Animation_Film_Festival</v>
          </cell>
          <cell r="B15" t="str">
            <v>International Competition – Short Films, Features in competition</v>
          </cell>
        </row>
        <row r="16">
          <cell r="A16" t="str">
            <v>Sofia_International_Film_Festival</v>
          </cell>
          <cell r="B16" t="str">
            <v>International Competition</v>
          </cell>
        </row>
        <row r="17">
          <cell r="A17" t="str">
            <v>Toronto_International_Film_Festival</v>
          </cell>
          <cell r="B17" t="str">
            <v>Cualquier sección</v>
          </cell>
        </row>
        <row r="21">
          <cell r="A21" t="str">
            <v>Hot_Docs_Canadian_International_Documentary_Festival</v>
          </cell>
          <cell r="B21" t="str">
            <v>International Spectrum</v>
          </cell>
        </row>
        <row r="22">
          <cell r="A22" t="str">
            <v>Ottawa_International_Animation_Festival</v>
          </cell>
          <cell r="B22" t="str">
            <v>Feature Competition, Animation For Young Audiences Competition</v>
          </cell>
        </row>
        <row r="23">
          <cell r="A23" t="str">
            <v>Montreal_Film_Festival_World_Film_Festival</v>
          </cell>
          <cell r="B23" t="str">
            <v>World Competition (Grand Prix des Amériques)</v>
          </cell>
        </row>
        <row r="24">
          <cell r="A24" t="str">
            <v>Montreal_Film_Festival_World_Film_Festival</v>
          </cell>
          <cell r="B24" t="str">
            <v>First Fiction Films Competition, Documentaries of the World</v>
          </cell>
        </row>
        <row r="25">
          <cell r="A25" t="str">
            <v>Chilemonos</v>
          </cell>
          <cell r="B25" t="str">
            <v>Competencia Internacional de Largometrajes Animados</v>
          </cell>
        </row>
        <row r="26">
          <cell r="A26" t="str">
            <v>Shanghai_International_Film_Festival</v>
          </cell>
          <cell r="B26" t="str">
            <v>Golden Goblet Awards Competition</v>
          </cell>
        </row>
        <row r="27">
          <cell r="A27" t="str">
            <v>Festival_Internacional_de_Cine_de_Cartagena_de_Indias</v>
          </cell>
          <cell r="B27" t="str">
            <v>Ficciones, Documentes</v>
          </cell>
        </row>
        <row r="28">
          <cell r="A28" t="str">
            <v>Busan_International_Film_Festival</v>
          </cell>
          <cell r="B28" t="str">
            <v>World Cinema, Flash Forward</v>
          </cell>
        </row>
        <row r="29">
          <cell r="A29" t="str">
            <v>CPH_DOX</v>
          </cell>
          <cell r="B29" t="str">
            <v>Dox:Award, New:Vision, Next:Wave</v>
          </cell>
        </row>
        <row r="30">
          <cell r="A30" t="str">
            <v>Sundance_Film_Festival</v>
          </cell>
          <cell r="B30" t="str">
            <v>Competencia Dramática Internacional (World Contemporary Cinema Dramatic); Competencia Documental Internacional (World Contemporary Cinema Documentary)</v>
          </cell>
        </row>
        <row r="31">
          <cell r="A31" t="str">
            <v>Sundance_Film_Festival</v>
          </cell>
          <cell r="B31" t="str">
            <v>NEXT</v>
          </cell>
        </row>
        <row r="32">
          <cell r="A32" t="str">
            <v>Tribeca_Film_Festival</v>
          </cell>
          <cell r="B32" t="str">
            <v>International Narrative Competition, Documentary Competition</v>
          </cell>
        </row>
        <row r="33">
          <cell r="A33" t="str">
            <v>SXSW_Film_Festival_Austin</v>
          </cell>
          <cell r="B33" t="str">
            <v>Narrative Feature Competition, Documentary Feature Competition</v>
          </cell>
        </row>
        <row r="34">
          <cell r="A34" t="str">
            <v>New_York_Film_Festival</v>
          </cell>
          <cell r="B34" t="str">
            <v>Main Slate</v>
          </cell>
        </row>
        <row r="35">
          <cell r="A35" t="str">
            <v>Fantastic_Fest_Austin</v>
          </cell>
          <cell r="B35" t="str">
            <v>Features (Largometrajes)</v>
          </cell>
        </row>
        <row r="36">
          <cell r="A36" t="str">
            <v>Animation_is_Film_Festival</v>
          </cell>
          <cell r="B36" t="str">
            <v>Films in competition</v>
          </cell>
        </row>
        <row r="37">
          <cell r="A37" t="str">
            <v>Cairo_International_Film_Festival</v>
          </cell>
          <cell r="B37" t="str">
            <v>International Competition</v>
          </cell>
        </row>
        <row r="38">
          <cell r="A38" t="str">
            <v>Cairo_International_Film_Festival</v>
          </cell>
          <cell r="B38" t="str">
            <v>Cinema of Tomorrow, Semana de la Crítica Internacional</v>
          </cell>
        </row>
        <row r="39">
          <cell r="A39" t="str">
            <v>Tallin_Black_Nights_Film_Festival</v>
          </cell>
          <cell r="B39" t="str">
            <v>Official Selection</v>
          </cell>
        </row>
        <row r="40">
          <cell r="A40" t="str">
            <v>Tallin_Black_Nights_Film_Festival</v>
          </cell>
          <cell r="B40" t="str">
            <v>First Feature Competition, Rebels with a cause</v>
          </cell>
        </row>
        <row r="41">
          <cell r="A41" t="str">
            <v>Festival_de_Cannes</v>
          </cell>
          <cell r="B41" t="str">
            <v>Sección oficial a concurso (Compétition)</v>
          </cell>
        </row>
        <row r="42">
          <cell r="A42" t="str">
            <v>Festival_de_Cannes</v>
          </cell>
          <cell r="B42" t="str">
            <v>Un certain regard, Quinzaine des Réalisateurs, Semaine de la Critique</v>
          </cell>
        </row>
        <row r="43">
          <cell r="A43" t="str">
            <v>Festival_de_Cannes</v>
          </cell>
          <cell r="B43" t="str">
            <v>ACID</v>
          </cell>
        </row>
        <row r="44">
          <cell r="A44" t="str">
            <v>Festival_international_du_film_danimation_dAnnecy</v>
          </cell>
          <cell r="B44" t="str">
            <v>Sección oficial a concurso</v>
          </cell>
        </row>
        <row r="45">
          <cell r="A45" t="str">
            <v>Festival_international_du_film_danimation_dAnnecy</v>
          </cell>
          <cell r="B45" t="str">
            <v>Contrechamp</v>
          </cell>
        </row>
        <row r="46">
          <cell r="A46" t="str">
            <v>Goa_IFFI_India_International_Film_Festival</v>
          </cell>
          <cell r="B46" t="str">
            <v>International Competition, Debut Competition</v>
          </cell>
        </row>
        <row r="47">
          <cell r="A47" t="str">
            <v>JIO_Mami_Mumbai_Film_Festival_India</v>
          </cell>
          <cell r="B47" t="str">
            <v>International Competition</v>
          </cell>
        </row>
        <row r="48">
          <cell r="A48" t="str">
            <v>La_Biennale_di_Venezia_Mostra_Internazionale_dArte_Cinematografica</v>
          </cell>
          <cell r="B48" t="str">
            <v>Sección oficial a concurso_Concorso Internazionale</v>
          </cell>
        </row>
        <row r="49">
          <cell r="A49" t="str">
            <v>La_Biennale_di_Venezia_Mostra_Internazionale_dArte_Cinematografica</v>
          </cell>
          <cell r="B49" t="str">
            <v>Orizzonti, Venice Days, Settimana della Critica</v>
          </cell>
        </row>
        <row r="50">
          <cell r="A50" t="str">
            <v>Torino_Film_Festival</v>
          </cell>
          <cell r="B50" t="str">
            <v>Lungometragi internazionali, Documentari internazionali</v>
          </cell>
        </row>
        <row r="51">
          <cell r="A51" t="str">
            <v>Cartoons_on_the_Bay_Pulcinella_Awards</v>
          </cell>
          <cell r="B51" t="str">
            <v>Best short film, Best animated feature</v>
          </cell>
        </row>
        <row r="52">
          <cell r="A52" t="str">
            <v>Tokyo_International_Film_Festival_TIFF</v>
          </cell>
          <cell r="B52" t="str">
            <v>Competition</v>
          </cell>
        </row>
        <row r="53">
          <cell r="A53" t="str">
            <v>Festival_Internacional_de_Cine_de_Guadalajara_FICG</v>
          </cell>
          <cell r="B53" t="str">
            <v>Competencia Oficial ( Largometraje Iberoamericano de Ficción, Largometraje Iberoamericano Documental, Premio Internacional de Animación)</v>
          </cell>
        </row>
        <row r="54">
          <cell r="A54" t="str">
            <v>International_Film_Festival_Rotterdam</v>
          </cell>
          <cell r="B54" t="str">
            <v>Tiger Competition</v>
          </cell>
        </row>
        <row r="55">
          <cell r="A55" t="str">
            <v>International_Film_Festival_Rotterdam</v>
          </cell>
          <cell r="B55" t="str">
            <v>Bright Future</v>
          </cell>
        </row>
        <row r="56">
          <cell r="A56" t="str">
            <v>International_Documentary_Film_Festival_Amsterdam_IDFA</v>
          </cell>
          <cell r="B56" t="str">
            <v>Competition for Feature-Length Documentary</v>
          </cell>
        </row>
        <row r="57">
          <cell r="A57" t="str">
            <v>International_Documentary_Film_Festival_Amsterdam_IDFA</v>
          </cell>
          <cell r="B57" t="str">
            <v>Competition for First Appearance, Competition for Mid-Length Documentary</v>
          </cell>
        </row>
        <row r="58">
          <cell r="A58" t="str">
            <v>Warsaw_International_Film_Festival</v>
          </cell>
          <cell r="B58" t="str">
            <v>International Competition</v>
          </cell>
        </row>
        <row r="59">
          <cell r="A59" t="str">
            <v>Warsaw_International_Film_Festival</v>
          </cell>
          <cell r="B59" t="str">
            <v>1-2 Competition, Free Spirit Competition, Documentary Competition</v>
          </cell>
        </row>
        <row r="60">
          <cell r="A60" t="str">
            <v>Indie_Lisboa_Film_Festival</v>
          </cell>
          <cell r="B60" t="str">
            <v>International Competition</v>
          </cell>
        </row>
        <row r="61">
          <cell r="A61" t="str">
            <v>DOC_Lisboa</v>
          </cell>
          <cell r="B61" t="str">
            <v>International Competition</v>
          </cell>
        </row>
        <row r="62">
          <cell r="A62" t="str">
            <v>Cinanima</v>
          </cell>
          <cell r="B62" t="str">
            <v>Competição Internacional Longas-Metragens</v>
          </cell>
        </row>
        <row r="63">
          <cell r="A63" t="str">
            <v>London_Film_Festival_BFI</v>
          </cell>
          <cell r="B63" t="str">
            <v>Official Competition, First Feature Competition, Documentary Competition</v>
          </cell>
        </row>
        <row r="64">
          <cell r="A64" t="str">
            <v>Karlovy_Vary_International_Film_Festival</v>
          </cell>
          <cell r="B64" t="str">
            <v>Crystal Globe Competition</v>
          </cell>
        </row>
        <row r="65">
          <cell r="A65" t="str">
            <v>Transilvania_International_Film_Festival</v>
          </cell>
          <cell r="B65" t="str">
            <v>Official Competition</v>
          </cell>
        </row>
        <row r="66">
          <cell r="A66" t="str">
            <v>Moscow_International_Film_Festival</v>
          </cell>
          <cell r="B66" t="str">
            <v>Main Competition, Documentary competition</v>
          </cell>
        </row>
        <row r="67">
          <cell r="A67" t="str">
            <v>Stockholm_Film_Festival</v>
          </cell>
          <cell r="B67" t="str">
            <v>Competition, Documentary Competition</v>
          </cell>
        </row>
        <row r="68">
          <cell r="A68" t="str">
            <v>Festival_del_Film_Locarno</v>
          </cell>
          <cell r="B68" t="str">
            <v>Concorso internazionale, Concorso Cineasti del presente</v>
          </cell>
        </row>
        <row r="69">
          <cell r="A69" t="str">
            <v>Festival_del_Film_Locarno</v>
          </cell>
          <cell r="B69" t="str">
            <v>Moving Ahead, Pardi di domani</v>
          </cell>
        </row>
        <row r="70">
          <cell r="A70" t="str">
            <v>Istanbul_Film_Festival</v>
          </cell>
          <cell r="B70" t="str">
            <v>International Competition</v>
          </cell>
        </row>
        <row r="71">
          <cell r="A71" t="str">
            <v>Kyiv_International_Film_Festival_Molodist</v>
          </cell>
          <cell r="B71" t="str">
            <v>International Competition</v>
          </cell>
        </row>
        <row r="72">
          <cell r="A72" t="str">
            <v>DA_Film_Festival</v>
          </cell>
          <cell r="B72" t="str">
            <v>Talents Competición, Un Impulso Colectivo</v>
          </cell>
        </row>
        <row r="73">
          <cell r="A73" t="str">
            <v>Festival_Internacional_de_Documentales_DocsBarcelona</v>
          </cell>
          <cell r="B73" t="str">
            <v>Panorama, What The Doc!, Latitud</v>
          </cell>
        </row>
        <row r="74">
          <cell r="A74" t="str">
            <v>Festival_lnternacional_de_Cine_Documental_y_Cortometraje_de_Bilbao_ZINEBI</v>
          </cell>
          <cell r="B74" t="str">
            <v>Competencia Internacional ZIFF - Zinebi First Film</v>
          </cell>
        </row>
        <row r="75">
          <cell r="A75" t="str">
            <v>Festival_lnternacional_de_Cine_Documental_y_Cortometraje_de_Bilbao_ZINEBI</v>
          </cell>
          <cell r="B75" t="str">
            <v>Sección Oficial - Concurso Internacional</v>
          </cell>
        </row>
        <row r="76">
          <cell r="A76" t="str">
            <v>Donostia_Zinemaldia_Festival_de_Cine_de_San_Sebastián_International_Film_Festival</v>
          </cell>
          <cell r="B76" t="str">
            <v>Sección oficial a concurso, New Directors</v>
          </cell>
        </row>
        <row r="77">
          <cell r="A77" t="str">
            <v>Donostia_Zinemaldia_Festival_de_Cine_de_San_Sebastián_International_Film_Festival</v>
          </cell>
          <cell r="B77" t="str">
            <v>Zabaltegi.Tabakalera, Horizontes Latinos, Perlak</v>
          </cell>
        </row>
        <row r="78">
          <cell r="A78" t="str">
            <v>Festival_Internacional_de_Cine_de_Gijón</v>
          </cell>
          <cell r="B78" t="str">
            <v>Sección Oficial</v>
          </cell>
        </row>
        <row r="79">
          <cell r="A79" t="str">
            <v>Festival_Internacional_de_Cine_de_Gijón</v>
          </cell>
          <cell r="B79" t="str">
            <v>Rellumes, Enfants Terribles</v>
          </cell>
        </row>
        <row r="80">
          <cell r="A80" t="str">
            <v>Festival_Internacional_de_Documentales_DocumentaMadrid</v>
          </cell>
          <cell r="B80" t="str">
            <v>Competición internacional de largometraje, Competición nacional de largometraje, Competición internacional Fugas</v>
          </cell>
        </row>
        <row r="81">
          <cell r="A81" t="str">
            <v xml:space="preserve">Festival_de_Málaga </v>
          </cell>
          <cell r="B81" t="str">
            <v>Sección Oficial</v>
          </cell>
        </row>
        <row r="82">
          <cell r="A82" t="str">
            <v xml:space="preserve">Festival_de_Málaga </v>
          </cell>
          <cell r="B82" t="str">
            <v>Zonazine, Documentales Sección oficial, Animazine Sección Oficial</v>
          </cell>
        </row>
        <row r="83">
          <cell r="A83" t="str">
            <v>Festival_Internacional_de_Cine_de_Las_Palmas_de_Gran_Canaria</v>
          </cell>
          <cell r="B83" t="str">
            <v>Sección Oficial Largometrajes, Sección Oficial Cortometrajes</v>
          </cell>
        </row>
        <row r="84">
          <cell r="A84" t="str">
            <v>Animayo</v>
          </cell>
          <cell r="B84" t="str">
            <v>Sección Oficial a Concurso</v>
          </cell>
        </row>
        <row r="85">
          <cell r="A85" t="str">
            <v>Festival_Punto_de_Vista</v>
          </cell>
          <cell r="B85" t="str">
            <v>Sección Oficial</v>
          </cell>
        </row>
        <row r="86">
          <cell r="A86" t="str">
            <v>Weird_antes_3D_Wire</v>
          </cell>
          <cell r="B86" t="str">
            <v>Sección oficial largometrajes nacional, sección oficial cortometrajes nacional</v>
          </cell>
        </row>
        <row r="87">
          <cell r="A87" t="str">
            <v>Festival_de_Cine_Europeo_de_Sevilla</v>
          </cell>
          <cell r="B87" t="str">
            <v>Sección Oficial</v>
          </cell>
        </row>
        <row r="88">
          <cell r="A88" t="str">
            <v>Festival_de_Cine_Europeo_de_Sevilla</v>
          </cell>
          <cell r="B88" t="str">
            <v>Las Nuevas Olas, Las Nuevas Olas - No Ficción, Revoluciones permanentes (antes Resistencias), Europa Junior, Cinéfilos del Futuro</v>
          </cell>
        </row>
        <row r="89">
          <cell r="A89" t="str">
            <v>Sitges_Festival_Internacional_de_Cinema_Fantàstic_de_Catalunya</v>
          </cell>
          <cell r="B89" t="str">
            <v>Oficial Fantàstic Competición</v>
          </cell>
        </row>
        <row r="90">
          <cell r="A90" t="str">
            <v>Sitges_Festival_Internacional_de_Cinema_Fantàstic_de_Catalunya</v>
          </cell>
          <cell r="B90" t="str">
            <v>Òrbita, Noves visions, Anima’t</v>
          </cell>
        </row>
        <row r="91">
          <cell r="A91" t="str">
            <v>Cinema_Jove</v>
          </cell>
          <cell r="B91" t="str">
            <v>Sección Oficial</v>
          </cell>
        </row>
        <row r="92">
          <cell r="A92" t="str">
            <v>Semana_Internacional_de_Cine_de_Valladolid_Seminci</v>
          </cell>
          <cell r="B92" t="str">
            <v>Sección Oficial</v>
          </cell>
        </row>
        <row r="93">
          <cell r="A93" t="str">
            <v>Semana_Internacional_de_Cine_de_Valladolid_Seminci</v>
          </cell>
          <cell r="B93" t="str">
            <v>Punto de Encuentro / La Noche del Corto Español, Tiempo de Historia, Seminci Joven, Miniminci</v>
          </cell>
        </row>
        <row r="94">
          <cell r="A94" t="str">
            <v>Premios_Goya_Academia_de_las_Artes_y_las_Ciencias_Cinematográficas_de_España</v>
          </cell>
          <cell r="B94" t="str">
            <v xml:space="preserve"> Sin sección específica (no es preciso en premios u honores)</v>
          </cell>
        </row>
        <row r="95">
          <cell r="A95" t="str">
            <v>Premios_Quirino_de_la_Animación_Iberoamericana</v>
          </cell>
          <cell r="B95" t="str">
            <v xml:space="preserve"> Sin sección específica (no es preciso en premios u honores)</v>
          </cell>
        </row>
        <row r="96">
          <cell r="A96" t="str">
            <v>Premios_Oscar_Academia_de_las_Artes_y_Ciencias_Cinematográficas_de_Hollywood_The_Oscars_Academy_of_Motion_Picture_Arts_and_Sciences</v>
          </cell>
          <cell r="B96" t="str">
            <v xml:space="preserve"> Sin sección específica (no es preciso en premios u honores)</v>
          </cell>
        </row>
        <row r="97">
          <cell r="A97" t="str">
            <v>Premios_Globos_de_Oro_Asociación_de_la_Prensa_Extranjera_de_Hollywood_Golden_Globe_Awards_The_Hollywood_Foreign_Press_Association</v>
          </cell>
          <cell r="B97" t="str">
            <v xml:space="preserve"> Sin sección específica (no es preciso en premios u honores)</v>
          </cell>
        </row>
        <row r="98">
          <cell r="A98" t="str">
            <v>Premios_ANNIE_Premios_de_la_Asociación_Internacional_de_Cine_de_Animación</v>
          </cell>
          <cell r="B98" t="str">
            <v xml:space="preserve"> Sin sección específica (no es preciso en premios u honores)</v>
          </cell>
        </row>
        <row r="99">
          <cell r="A99" t="str">
            <v>Premios_de_Cine_Europeo_EFA_Academia_de_Cine_Europeo_European_Film_Awards_EFA_European_Film_Academy</v>
          </cell>
          <cell r="B99" t="str">
            <v xml:space="preserve"> Sin sección específica (no es preciso en premios u honores)</v>
          </cell>
        </row>
        <row r="100">
          <cell r="A100" t="str">
            <v>European_Animation_Awards_Emile_Awards</v>
          </cell>
          <cell r="B100" t="str">
            <v xml:space="preserve"> Sin sección específica (no es preciso en premios u honores)</v>
          </cell>
        </row>
        <row r="101">
          <cell r="A101" t="str">
            <v>Premios_CÉSAR_Premios_de_Cine_de_la_Academia_Francesa</v>
          </cell>
          <cell r="B101" t="str">
            <v xml:space="preserve"> Sin sección específica (no es preciso en premios u honores)</v>
          </cell>
        </row>
        <row r="102">
          <cell r="A102" t="str">
            <v>Premios_BAFTA_Premios_de_Cine_de_la_Academia_Británica</v>
          </cell>
          <cell r="B102" t="str">
            <v xml:space="preserve"> Sin sección específica (no es preciso en premios u honores)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S625"/>
  <sheetViews>
    <sheetView showGridLines="0" tabSelected="1" topLeftCell="A3" zoomScale="55" zoomScaleNormal="55" workbookViewId="0">
      <selection activeCell="B38" sqref="B38:C38"/>
    </sheetView>
  </sheetViews>
  <sheetFormatPr baseColWidth="10" defaultColWidth="11.42578125" defaultRowHeight="15"/>
  <cols>
    <col min="1" max="1" width="49.28515625" style="112" customWidth="1" collapsed="1"/>
    <col min="2" max="2" width="36.140625" style="87" customWidth="1"/>
    <col min="3" max="3" width="41" style="87" customWidth="1" collapsed="1"/>
    <col min="4" max="4" width="35.85546875" style="87" customWidth="1" collapsed="1"/>
    <col min="5" max="5" width="49.140625" style="87" customWidth="1" collapsed="1"/>
    <col min="6" max="6" width="86.140625" style="87" customWidth="1" collapsed="1"/>
    <col min="7" max="7" width="25.7109375" style="87" customWidth="1" collapsed="1"/>
    <col min="8" max="8" width="23.5703125" style="147" customWidth="1" collapsed="1"/>
    <col min="9" max="9" width="15.42578125" style="87" customWidth="1" collapsed="1"/>
    <col min="10" max="10" width="19.140625" style="87" customWidth="1" collapsed="1"/>
    <col min="11" max="11" width="17.85546875" style="87" customWidth="1" collapsed="1"/>
    <col min="12" max="12" width="27" style="87" customWidth="1" collapsed="1"/>
    <col min="13" max="45" width="11.42578125" style="87" customWidth="1" collapsed="1"/>
    <col min="46" max="16384" width="11.42578125" style="87"/>
  </cols>
  <sheetData>
    <row r="1" spans="1:71" ht="7.5" customHeight="1">
      <c r="A1" s="86"/>
      <c r="B1" s="86"/>
      <c r="C1" s="86"/>
      <c r="D1" s="86"/>
      <c r="E1" s="86"/>
      <c r="F1" s="86"/>
      <c r="G1" s="86"/>
      <c r="H1" s="132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</row>
    <row r="2" spans="1:71" ht="236.25" customHeight="1">
      <c r="A2" s="231" t="s">
        <v>401</v>
      </c>
      <c r="B2" s="232"/>
      <c r="C2" s="233"/>
      <c r="D2" s="233"/>
      <c r="E2" s="233"/>
      <c r="F2" s="233"/>
      <c r="G2" s="233"/>
      <c r="H2" s="234"/>
      <c r="I2" s="88"/>
      <c r="J2" s="86"/>
      <c r="K2" s="89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</row>
    <row r="3" spans="1:71" ht="14.25" customHeight="1">
      <c r="A3" s="237"/>
      <c r="B3" s="238"/>
      <c r="C3" s="238"/>
      <c r="D3" s="238"/>
      <c r="E3" s="238"/>
      <c r="F3" s="238"/>
      <c r="G3" s="238"/>
      <c r="H3" s="239"/>
      <c r="I3" s="88"/>
      <c r="J3" s="86"/>
      <c r="K3" s="89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</row>
    <row r="4" spans="1:71" ht="58.5" customHeight="1">
      <c r="A4" s="235" t="s">
        <v>395</v>
      </c>
      <c r="B4" s="235"/>
      <c r="C4" s="235"/>
      <c r="D4" s="235"/>
      <c r="E4" s="235"/>
      <c r="F4" s="235"/>
      <c r="G4" s="235"/>
      <c r="H4" s="235"/>
      <c r="I4" s="88"/>
      <c r="J4" s="86"/>
      <c r="K4" s="89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</row>
    <row r="5" spans="1:71" ht="30" customHeight="1">
      <c r="A5" s="240" t="s">
        <v>297</v>
      </c>
      <c r="B5" s="240"/>
      <c r="C5" s="240"/>
      <c r="D5" s="240"/>
      <c r="E5" s="240"/>
      <c r="F5" s="240"/>
      <c r="G5" s="240"/>
      <c r="H5" s="240"/>
      <c r="I5" s="88"/>
      <c r="J5" s="86"/>
      <c r="K5" s="89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</row>
    <row r="6" spans="1:71" ht="28.5" customHeight="1">
      <c r="A6" s="241"/>
      <c r="B6" s="242"/>
      <c r="C6" s="242"/>
      <c r="D6" s="242"/>
      <c r="E6" s="242"/>
      <c r="F6" s="242"/>
      <c r="G6" s="242"/>
      <c r="H6" s="243"/>
      <c r="I6" s="88"/>
      <c r="K6" s="91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</row>
    <row r="7" spans="1:71" ht="28.5" customHeight="1">
      <c r="A7" s="92" t="s">
        <v>295</v>
      </c>
      <c r="B7" s="244" t="s">
        <v>382</v>
      </c>
      <c r="C7" s="245"/>
      <c r="D7" s="245"/>
      <c r="E7" s="245"/>
      <c r="F7" s="245"/>
      <c r="G7" s="245"/>
      <c r="H7" s="246"/>
      <c r="I7" s="88"/>
      <c r="K7" s="91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</row>
    <row r="8" spans="1:71" ht="27.75" customHeight="1">
      <c r="A8" s="92" t="s">
        <v>296</v>
      </c>
      <c r="B8" s="247"/>
      <c r="C8" s="248"/>
      <c r="D8" s="99" t="s">
        <v>294</v>
      </c>
      <c r="E8" s="99" t="s">
        <v>404</v>
      </c>
      <c r="F8" s="179" t="s">
        <v>381</v>
      </c>
      <c r="G8" s="249"/>
      <c r="H8" s="180"/>
      <c r="I8" s="88"/>
      <c r="K8" s="91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</row>
    <row r="9" spans="1:71" ht="27" customHeight="1">
      <c r="A9" s="92" t="s">
        <v>293</v>
      </c>
      <c r="B9" s="250"/>
      <c r="C9" s="251"/>
      <c r="D9" s="120"/>
      <c r="E9" s="122"/>
      <c r="F9" s="148"/>
      <c r="G9" s="122"/>
      <c r="H9" s="133"/>
      <c r="I9" s="88"/>
      <c r="K9" s="91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</row>
    <row r="10" spans="1:71" ht="6.75" customHeight="1">
      <c r="A10" s="236"/>
      <c r="B10" s="236"/>
      <c r="C10" s="236"/>
      <c r="D10" s="236"/>
      <c r="E10" s="236"/>
      <c r="F10" s="236"/>
      <c r="G10" s="236"/>
      <c r="H10" s="236"/>
      <c r="I10" s="88"/>
      <c r="K10" s="91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</row>
    <row r="11" spans="1:71" ht="26.25" customHeight="1">
      <c r="A11" s="235" t="s">
        <v>396</v>
      </c>
      <c r="B11" s="235"/>
      <c r="C11" s="235"/>
      <c r="D11" s="235"/>
      <c r="E11" s="235"/>
      <c r="F11" s="235"/>
      <c r="G11" s="235"/>
      <c r="H11" s="235"/>
      <c r="I11" s="88"/>
      <c r="K11" s="91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</row>
    <row r="12" spans="1:71" ht="6.75" customHeight="1">
      <c r="A12" s="236"/>
      <c r="B12" s="236"/>
      <c r="C12" s="236"/>
      <c r="D12" s="236"/>
      <c r="E12" s="236"/>
      <c r="F12" s="236"/>
      <c r="G12" s="236"/>
      <c r="H12" s="236"/>
      <c r="I12" s="88"/>
      <c r="K12" s="91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</row>
    <row r="13" spans="1:71" ht="29.25" customHeight="1">
      <c r="A13" s="184" t="s">
        <v>376</v>
      </c>
      <c r="B13" s="185"/>
      <c r="C13" s="185"/>
      <c r="D13" s="185"/>
      <c r="E13" s="185"/>
      <c r="F13" s="199"/>
      <c r="G13" s="93" t="s">
        <v>292</v>
      </c>
      <c r="H13" s="134" t="s">
        <v>0</v>
      </c>
      <c r="I13" s="88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</row>
    <row r="14" spans="1:71" ht="29.25" customHeight="1">
      <c r="A14" s="181"/>
      <c r="B14" s="181"/>
      <c r="C14" s="181"/>
      <c r="D14" s="181"/>
      <c r="E14" s="181"/>
      <c r="F14" s="181"/>
      <c r="G14" s="124"/>
      <c r="H14" s="135">
        <f>IF(A14="Entre el 1% y el 10%",2,0)+IF(A14="Hasta el 20%",5,0)+IF(A14="Hasta el 30%",7,0)+IF(A14="Hasta el 40%",10,0)+IF(A14="Hasta el 50%",12,0)+IF(A14="Hasta el 60%",14,0)+IF(A14="Hasta el 70%",16,0)+IF(A14="Hasta el 80%",17,0)</f>
        <v>0</v>
      </c>
      <c r="I14" s="88"/>
      <c r="J14" s="86"/>
      <c r="K14" s="89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</row>
    <row r="15" spans="1:71" ht="29.25" customHeight="1">
      <c r="A15" s="206" t="s">
        <v>377</v>
      </c>
      <c r="B15" s="207"/>
      <c r="C15" s="207"/>
      <c r="D15" s="207"/>
      <c r="E15" s="207"/>
      <c r="F15" s="207"/>
      <c r="G15" s="208"/>
      <c r="H15" s="136">
        <f>H14</f>
        <v>0</v>
      </c>
      <c r="I15" s="88"/>
      <c r="J15" s="86"/>
      <c r="K15" s="89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</row>
    <row r="16" spans="1:71" ht="29.25" customHeight="1">
      <c r="A16" s="156" t="s">
        <v>390</v>
      </c>
      <c r="B16" s="156"/>
      <c r="C16" s="156"/>
      <c r="D16" s="156"/>
      <c r="E16" s="156"/>
      <c r="F16" s="156"/>
      <c r="G16" s="252"/>
      <c r="H16" s="137" t="s">
        <v>0</v>
      </c>
      <c r="I16" s="88"/>
      <c r="J16" s="86"/>
      <c r="K16" s="89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</row>
    <row r="17" spans="1:71" ht="29.25" customHeight="1">
      <c r="A17" s="171" t="s">
        <v>392</v>
      </c>
      <c r="B17" s="171"/>
      <c r="C17" s="171"/>
      <c r="D17" s="125"/>
      <c r="E17" s="182" t="s">
        <v>330</v>
      </c>
      <c r="F17" s="183">
        <f>IFERROR(D18/D17,0)</f>
        <v>0</v>
      </c>
      <c r="G17" s="252"/>
      <c r="H17" s="169">
        <f>IFERROR(IF(AND(F17&gt;=1%,F17&lt;=20%),2,0)+IF(AND(F17&gt;20%, F17&lt;=30%),3,0)+IF(AND(F17&gt;30%, F17&lt;=40%),4,0)+IF(AND(F17&gt;40%, F17&lt;=50%),5,0)+IF(AND(F17&gt;50%, F17&lt;=60%),6,0)+IF(AND(F17&gt;60%, F17&lt;=70%),7,0)+IF(AND(F17&gt;70%, F17&lt;=80%),8,0)+IF(AND(F17&gt;80%, F17&lt;=90%),10,0)+IF(F17&gt;90%,12,0),0)</f>
        <v>0</v>
      </c>
      <c r="I17" s="88"/>
      <c r="J17" s="86"/>
      <c r="K17" s="89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</row>
    <row r="18" spans="1:71" ht="29.25" customHeight="1">
      <c r="A18" s="171" t="s">
        <v>393</v>
      </c>
      <c r="B18" s="171"/>
      <c r="C18" s="171"/>
      <c r="D18" s="125"/>
      <c r="E18" s="182"/>
      <c r="F18" s="183"/>
      <c r="G18" s="252"/>
      <c r="H18" s="170"/>
      <c r="I18" s="88"/>
      <c r="J18" s="86"/>
      <c r="K18" s="89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</row>
    <row r="19" spans="1:71" ht="29.25" customHeight="1">
      <c r="A19" s="172" t="s">
        <v>362</v>
      </c>
      <c r="B19" s="173"/>
      <c r="C19" s="173"/>
      <c r="D19" s="173"/>
      <c r="E19" s="173"/>
      <c r="F19" s="173"/>
      <c r="G19" s="174"/>
      <c r="H19" s="138">
        <f>H17</f>
        <v>0</v>
      </c>
      <c r="I19" s="88"/>
      <c r="J19" s="86"/>
      <c r="K19" s="89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</row>
    <row r="20" spans="1:71" ht="29.25" customHeight="1">
      <c r="A20" s="177" t="s">
        <v>387</v>
      </c>
      <c r="B20" s="178"/>
      <c r="C20" s="178"/>
      <c r="D20" s="178"/>
      <c r="E20" s="178"/>
      <c r="F20" s="178"/>
      <c r="G20" s="97"/>
      <c r="H20" s="162"/>
      <c r="I20" s="88"/>
      <c r="J20" s="86"/>
      <c r="K20" s="89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</row>
    <row r="21" spans="1:71" ht="29.25" customHeight="1">
      <c r="A21" s="184" t="s">
        <v>384</v>
      </c>
      <c r="B21" s="185"/>
      <c r="C21" s="185"/>
      <c r="D21" s="185"/>
      <c r="E21" s="185"/>
      <c r="F21" s="185"/>
      <c r="G21" s="98"/>
      <c r="H21" s="163"/>
      <c r="I21" s="88"/>
      <c r="J21" s="86"/>
      <c r="K21" s="89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</row>
    <row r="22" spans="1:71" s="103" customFormat="1" ht="29.25" customHeight="1">
      <c r="A22" s="179" t="s">
        <v>341</v>
      </c>
      <c r="B22" s="180"/>
      <c r="C22" s="100" t="s">
        <v>163</v>
      </c>
      <c r="D22" s="100" t="s">
        <v>161</v>
      </c>
      <c r="E22" s="100" t="s">
        <v>162</v>
      </c>
      <c r="F22" s="101" t="s">
        <v>386</v>
      </c>
      <c r="G22" s="98"/>
      <c r="H22" s="134" t="s">
        <v>0</v>
      </c>
      <c r="I22" s="89"/>
      <c r="J22" s="102"/>
      <c r="K22" s="89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</row>
    <row r="23" spans="1:71" ht="29.25" customHeight="1">
      <c r="A23" s="152"/>
      <c r="B23" s="153"/>
      <c r="C23" s="121"/>
      <c r="D23" s="104"/>
      <c r="E23" s="105"/>
      <c r="F23" s="105"/>
      <c r="G23" s="98"/>
      <c r="H23" s="135" t="str">
        <f t="array" ref="H23">IFERROR(INDEX('E.1.Premios y festivales'!$A$5:$D$103,MATCH(C23&amp;D23,FestivalesFormula&amp;SeccionesFormula,0),IF('AUTOBAREMO PUNTOS LINEA 2 '!F23="Participación",3,4)),"0")</f>
        <v>0</v>
      </c>
      <c r="I23" s="88"/>
      <c r="J23" s="86"/>
      <c r="K23" s="89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</row>
    <row r="24" spans="1:71" ht="29.25" customHeight="1">
      <c r="A24" s="152"/>
      <c r="B24" s="153"/>
      <c r="C24" s="121"/>
      <c r="D24" s="104"/>
      <c r="E24" s="105"/>
      <c r="F24" s="105"/>
      <c r="G24" s="98"/>
      <c r="H24" s="135" t="str">
        <f t="array" ref="H24">IFERROR(INDEX('E.1.Premios y festivales'!$A$5:$D$103,MATCH(C24&amp;D24,FestivalesFormula&amp;SeccionesFormula,0),IF('AUTOBAREMO PUNTOS LINEA 2 '!F24="Participación",3,4)),"0")</f>
        <v>0</v>
      </c>
      <c r="I24" s="88"/>
      <c r="J24" s="86"/>
      <c r="K24" s="89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</row>
    <row r="25" spans="1:71" ht="29.25" customHeight="1">
      <c r="A25" s="152"/>
      <c r="B25" s="153"/>
      <c r="C25" s="121"/>
      <c r="D25" s="104"/>
      <c r="E25" s="105"/>
      <c r="F25" s="105"/>
      <c r="G25" s="98"/>
      <c r="H25" s="135" t="str">
        <f t="array" ref="H25">IFERROR(INDEX('E.1.Premios y festivales'!$A$5:$D$103,MATCH(C25&amp;D25,FestivalesFormula&amp;SeccionesFormula,0),IF('AUTOBAREMO PUNTOS LINEA 2 '!F25="Participación",3,4)),"0")</f>
        <v>0</v>
      </c>
      <c r="I25" s="88"/>
      <c r="J25" s="86"/>
      <c r="K25" s="89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</row>
    <row r="26" spans="1:71" ht="29.25" customHeight="1">
      <c r="A26" s="152"/>
      <c r="B26" s="153"/>
      <c r="C26" s="121"/>
      <c r="D26" s="104"/>
      <c r="E26" s="105"/>
      <c r="F26" s="105"/>
      <c r="G26" s="98"/>
      <c r="H26" s="135" t="str">
        <f t="array" ref="H26">IFERROR(INDEX('E.1.Premios y festivales'!$A$5:$D$103,MATCH(C26&amp;D26,FestivalesFormula&amp;SeccionesFormula,0),IF('AUTOBAREMO PUNTOS LINEA 2 '!F26="Participación",3,4)),"0")</f>
        <v>0</v>
      </c>
      <c r="I26" s="88"/>
      <c r="J26" s="86"/>
      <c r="K26" s="89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</row>
    <row r="27" spans="1:71" s="103" customFormat="1" ht="29.25" customHeight="1">
      <c r="A27" s="175" t="s">
        <v>160</v>
      </c>
      <c r="B27" s="176"/>
      <c r="C27" s="175" t="s">
        <v>200</v>
      </c>
      <c r="D27" s="176"/>
      <c r="E27" s="99" t="s">
        <v>164</v>
      </c>
      <c r="F27" s="106" t="s">
        <v>385</v>
      </c>
      <c r="G27" s="98"/>
      <c r="H27" s="137" t="s">
        <v>0</v>
      </c>
      <c r="I27" s="91"/>
      <c r="K27" s="91"/>
      <c r="V27" s="102"/>
    </row>
    <row r="28" spans="1:71" ht="29.25" customHeight="1">
      <c r="A28" s="155"/>
      <c r="B28" s="153"/>
      <c r="C28" s="181"/>
      <c r="D28" s="181"/>
      <c r="E28" s="123"/>
      <c r="F28" s="108"/>
      <c r="G28" s="98"/>
      <c r="H28" s="135" t="str">
        <f t="array" ref="H28">IFERROR(INDEX('E.1.Premios y festivales'!$A$107:$C$116,MATCH('AUTOBAREMO PUNTOS LINEA 2 '!C28:D28,'E.1.Premios y festivales'!$A$107:$A$116,0),IF('AUTOBAREMO PUNTOS LINEA 2 '!F28:G28="Sólo nominado",2,3)),"0")</f>
        <v>0</v>
      </c>
      <c r="I28" s="90"/>
      <c r="K28" s="91"/>
    </row>
    <row r="29" spans="1:71" ht="29.25" customHeight="1">
      <c r="A29" s="155"/>
      <c r="B29" s="153"/>
      <c r="C29" s="181"/>
      <c r="D29" s="181"/>
      <c r="E29" s="123"/>
      <c r="F29" s="108"/>
      <c r="G29" s="98"/>
      <c r="H29" s="135" t="str">
        <f t="array" ref="H29">IFERROR(INDEX('E.1.Premios y festivales'!$A$107:$C$116,MATCH('AUTOBAREMO PUNTOS LINEA 2 '!C29:D29,'E.1.Premios y festivales'!$A$107:$A$116,0),IF('AUTOBAREMO PUNTOS LINEA 2 '!F29:G29="Sólo nominado",2,3)),"0")</f>
        <v>0</v>
      </c>
      <c r="I29" s="90"/>
      <c r="K29" s="91"/>
    </row>
    <row r="30" spans="1:71" ht="29.25" customHeight="1">
      <c r="A30" s="155"/>
      <c r="B30" s="153"/>
      <c r="C30" s="181"/>
      <c r="D30" s="181"/>
      <c r="E30" s="123"/>
      <c r="F30" s="108"/>
      <c r="G30" s="98"/>
      <c r="H30" s="135" t="str">
        <f t="array" ref="H30">IFERROR(INDEX('E.1.Premios y festivales'!$A$107:$C$116,MATCH('AUTOBAREMO PUNTOS LINEA 2 '!C30:D30,'E.1.Premios y festivales'!$A$107:$A$116,0),IF('AUTOBAREMO PUNTOS LINEA 2 '!F30:G30="Sólo nominado",2,3)),"0")</f>
        <v>0</v>
      </c>
      <c r="I30" s="90"/>
      <c r="K30" s="91"/>
    </row>
    <row r="31" spans="1:71" ht="29.25" customHeight="1">
      <c r="A31" s="172" t="s">
        <v>363</v>
      </c>
      <c r="B31" s="173"/>
      <c r="C31" s="173"/>
      <c r="D31" s="173"/>
      <c r="E31" s="173"/>
      <c r="F31" s="173"/>
      <c r="G31" s="174"/>
      <c r="H31" s="139">
        <f>IF((H23+H24+H25+H26+H28+H29+H30)&gt;5,5,(H23+H24+H25+H26+H28+H29+H30))</f>
        <v>0</v>
      </c>
      <c r="I31" s="90"/>
      <c r="K31" s="91"/>
    </row>
    <row r="32" spans="1:71" ht="29.25" customHeight="1">
      <c r="A32" s="156" t="s">
        <v>391</v>
      </c>
      <c r="B32" s="156"/>
      <c r="C32" s="156"/>
      <c r="D32" s="156"/>
      <c r="E32" s="156"/>
      <c r="F32" s="156"/>
      <c r="G32" s="98"/>
      <c r="H32" s="137" t="s">
        <v>0</v>
      </c>
      <c r="I32" s="88"/>
      <c r="J32" s="86"/>
      <c r="K32" s="89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</row>
    <row r="33" spans="1:71" ht="29.25" customHeight="1">
      <c r="A33" s="196" t="s">
        <v>1</v>
      </c>
      <c r="B33" s="197"/>
      <c r="C33" s="197"/>
      <c r="D33" s="197"/>
      <c r="E33" s="197"/>
      <c r="F33" s="198"/>
      <c r="G33" s="109"/>
      <c r="H33" s="140">
        <f>VLOOKUP(A33,'E.2. Estrenos'!A3:B6,2,0)</f>
        <v>0</v>
      </c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</row>
    <row r="34" spans="1:71" ht="29.25" customHeight="1">
      <c r="A34" s="172" t="s">
        <v>364</v>
      </c>
      <c r="B34" s="173"/>
      <c r="C34" s="173"/>
      <c r="D34" s="173"/>
      <c r="E34" s="173"/>
      <c r="F34" s="173"/>
      <c r="G34" s="174"/>
      <c r="H34" s="136">
        <f>H33</f>
        <v>0</v>
      </c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</row>
    <row r="35" spans="1:71" ht="29.25" customHeight="1">
      <c r="A35" s="226" t="s">
        <v>388</v>
      </c>
      <c r="B35" s="226"/>
      <c r="C35" s="226"/>
      <c r="D35" s="226"/>
      <c r="E35" s="226"/>
      <c r="F35" s="226"/>
      <c r="G35" s="119">
        <f>SUM(H37:H46)</f>
        <v>0</v>
      </c>
      <c r="H35" s="141"/>
      <c r="I35" s="118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</row>
    <row r="36" spans="1:71" ht="37.9" customHeight="1">
      <c r="A36" s="107" t="s">
        <v>304</v>
      </c>
      <c r="B36" s="179" t="s">
        <v>332</v>
      </c>
      <c r="C36" s="180"/>
      <c r="D36" s="179" t="s">
        <v>333</v>
      </c>
      <c r="E36" s="180"/>
      <c r="F36" s="107" t="s">
        <v>336</v>
      </c>
      <c r="G36" s="107" t="s">
        <v>329</v>
      </c>
      <c r="H36" s="134" t="s">
        <v>0</v>
      </c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</row>
    <row r="37" spans="1:71" ht="29.25" customHeight="1">
      <c r="A37" s="157" t="s">
        <v>405</v>
      </c>
      <c r="B37" s="154" t="s">
        <v>24</v>
      </c>
      <c r="C37" s="154"/>
      <c r="D37" s="155"/>
      <c r="E37" s="153"/>
      <c r="F37" s="126" t="s">
        <v>1</v>
      </c>
      <c r="G37" s="113">
        <f>IF(F37="Participación con premio",2,0)+IF(F37="Participación sin premio",1,0)+IF(F37="Seleccione opción del desplegable"," -",0)</f>
        <v>0</v>
      </c>
      <c r="H37" s="213">
        <f>IF( SUM(G37:G39)&gt;=3,3,SUM(G37:G39))</f>
        <v>0</v>
      </c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</row>
    <row r="38" spans="1:71" ht="29.25" customHeight="1">
      <c r="A38" s="158"/>
      <c r="B38" s="154" t="s">
        <v>24</v>
      </c>
      <c r="C38" s="154"/>
      <c r="D38" s="155"/>
      <c r="E38" s="153"/>
      <c r="F38" s="126" t="s">
        <v>1</v>
      </c>
      <c r="G38" s="113">
        <f t="shared" ref="G38:G46" si="0">IF(F38="Participación con premio",2,0)+IF(F38="Participación sin premio",1,0)+IF(F38="Seleccione opción del desplegable"," -",0)</f>
        <v>0</v>
      </c>
      <c r="H38" s="214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</row>
    <row r="39" spans="1:71" ht="29.25" customHeight="1">
      <c r="A39" s="159"/>
      <c r="B39" s="154" t="s">
        <v>24</v>
      </c>
      <c r="C39" s="154"/>
      <c r="D39" s="155"/>
      <c r="E39" s="153"/>
      <c r="F39" s="126" t="s">
        <v>1</v>
      </c>
      <c r="G39" s="113">
        <f t="shared" si="0"/>
        <v>0</v>
      </c>
      <c r="H39" s="230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</row>
    <row r="40" spans="1:71" ht="29.25" customHeight="1">
      <c r="A40" s="157" t="s">
        <v>331</v>
      </c>
      <c r="B40" s="154" t="s">
        <v>24</v>
      </c>
      <c r="C40" s="154"/>
      <c r="D40" s="155"/>
      <c r="E40" s="153"/>
      <c r="F40" s="126" t="s">
        <v>1</v>
      </c>
      <c r="G40" s="113">
        <f t="shared" si="0"/>
        <v>0</v>
      </c>
      <c r="H40" s="213">
        <f>IF( SUM(G40:G42)&gt;=3,3,SUM(G40:G42))</f>
        <v>0</v>
      </c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</row>
    <row r="41" spans="1:71" ht="29.25" customHeight="1">
      <c r="A41" s="158"/>
      <c r="B41" s="154" t="s">
        <v>24</v>
      </c>
      <c r="C41" s="154"/>
      <c r="D41" s="155"/>
      <c r="E41" s="153"/>
      <c r="F41" s="126" t="s">
        <v>1</v>
      </c>
      <c r="G41" s="113">
        <f t="shared" si="0"/>
        <v>0</v>
      </c>
      <c r="H41" s="214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</row>
    <row r="42" spans="1:71" ht="29.25" customHeight="1">
      <c r="A42" s="159"/>
      <c r="B42" s="154" t="s">
        <v>24</v>
      </c>
      <c r="C42" s="154"/>
      <c r="D42" s="155"/>
      <c r="E42" s="153"/>
      <c r="F42" s="126" t="s">
        <v>1</v>
      </c>
      <c r="G42" s="113">
        <f t="shared" si="0"/>
        <v>0</v>
      </c>
      <c r="H42" s="230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</row>
    <row r="43" spans="1:71" ht="29.25" customHeight="1">
      <c r="A43" s="157" t="s">
        <v>325</v>
      </c>
      <c r="B43" s="154" t="s">
        <v>24</v>
      </c>
      <c r="C43" s="154"/>
      <c r="D43" s="155"/>
      <c r="E43" s="153"/>
      <c r="F43" s="126" t="s">
        <v>1</v>
      </c>
      <c r="G43" s="113">
        <f t="shared" si="0"/>
        <v>0</v>
      </c>
      <c r="H43" s="213">
        <f>IF( SUM(G43:G46)&gt;=4,4,SUM(G43:G46))</f>
        <v>0</v>
      </c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</row>
    <row r="44" spans="1:71" ht="29.25" customHeight="1">
      <c r="A44" s="158"/>
      <c r="B44" s="154" t="s">
        <v>24</v>
      </c>
      <c r="C44" s="154"/>
      <c r="D44" s="155"/>
      <c r="E44" s="153"/>
      <c r="F44" s="126" t="s">
        <v>1</v>
      </c>
      <c r="G44" s="113">
        <f t="shared" si="0"/>
        <v>0</v>
      </c>
      <c r="H44" s="214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</row>
    <row r="45" spans="1:71" ht="29.25" customHeight="1">
      <c r="A45" s="158"/>
      <c r="B45" s="154" t="s">
        <v>24</v>
      </c>
      <c r="C45" s="154"/>
      <c r="D45" s="155"/>
      <c r="E45" s="153"/>
      <c r="F45" s="126" t="s">
        <v>1</v>
      </c>
      <c r="G45" s="113">
        <f t="shared" si="0"/>
        <v>0</v>
      </c>
      <c r="H45" s="214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</row>
    <row r="46" spans="1:71" ht="29.25" customHeight="1">
      <c r="A46" s="159"/>
      <c r="B46" s="154" t="s">
        <v>24</v>
      </c>
      <c r="C46" s="154"/>
      <c r="D46" s="155"/>
      <c r="E46" s="153"/>
      <c r="F46" s="126" t="s">
        <v>1</v>
      </c>
      <c r="G46" s="113">
        <f t="shared" si="0"/>
        <v>0</v>
      </c>
      <c r="H46" s="230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</row>
    <row r="47" spans="1:71" ht="29.25" customHeight="1">
      <c r="A47" s="172" t="s">
        <v>370</v>
      </c>
      <c r="B47" s="173"/>
      <c r="C47" s="173"/>
      <c r="D47" s="173"/>
      <c r="E47" s="173"/>
      <c r="F47" s="173"/>
      <c r="G47" s="174"/>
      <c r="H47" s="142">
        <f>SUM(H37:H46)</f>
        <v>0</v>
      </c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</row>
    <row r="48" spans="1:71" ht="29.25" customHeight="1">
      <c r="A48" s="156" t="s">
        <v>371</v>
      </c>
      <c r="B48" s="156"/>
      <c r="C48" s="156"/>
      <c r="D48" s="156"/>
      <c r="E48" s="156"/>
      <c r="F48" s="156"/>
      <c r="G48" s="160"/>
      <c r="H48" s="162"/>
      <c r="I48" s="88"/>
      <c r="J48" s="86"/>
      <c r="K48" s="89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</row>
    <row r="49" spans="1:71" ht="29.25" customHeight="1">
      <c r="A49" s="184" t="s">
        <v>306</v>
      </c>
      <c r="B49" s="185"/>
      <c r="C49" s="185"/>
      <c r="D49" s="185"/>
      <c r="E49" s="185"/>
      <c r="F49" s="199"/>
      <c r="G49" s="161"/>
      <c r="H49" s="163"/>
      <c r="I49" s="88"/>
      <c r="J49" s="86"/>
      <c r="K49" s="89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</row>
    <row r="50" spans="1:71" ht="34.15" customHeight="1">
      <c r="A50" s="175" t="s">
        <v>304</v>
      </c>
      <c r="B50" s="191"/>
      <c r="C50" s="110" t="s">
        <v>327</v>
      </c>
      <c r="D50" s="175" t="s">
        <v>305</v>
      </c>
      <c r="E50" s="191"/>
      <c r="F50" s="176"/>
      <c r="G50" s="94" t="s">
        <v>329</v>
      </c>
      <c r="H50" s="134" t="s">
        <v>0</v>
      </c>
      <c r="I50" s="88"/>
      <c r="J50" s="86"/>
      <c r="K50" s="89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</row>
    <row r="51" spans="1:71" s="103" customFormat="1" ht="29.25" customHeight="1">
      <c r="A51" s="192" t="s">
        <v>405</v>
      </c>
      <c r="B51" s="193"/>
      <c r="C51" s="126" t="s">
        <v>1</v>
      </c>
      <c r="D51" s="165"/>
      <c r="E51" s="165"/>
      <c r="F51" s="165"/>
      <c r="G51" s="95" t="str">
        <f>IF(ISBLANK(D51),"0","1")</f>
        <v>0</v>
      </c>
      <c r="H51" s="135" t="str">
        <f>IF(C51="SI",G51*50%,G51)</f>
        <v>0</v>
      </c>
      <c r="I51" s="102"/>
      <c r="J51" s="102"/>
      <c r="K51" s="102"/>
      <c r="L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2"/>
      <c r="BS51" s="102"/>
    </row>
    <row r="52" spans="1:71" s="103" customFormat="1" ht="29.25" customHeight="1">
      <c r="A52" s="192" t="s">
        <v>331</v>
      </c>
      <c r="B52" s="193"/>
      <c r="C52" s="126" t="s">
        <v>1</v>
      </c>
      <c r="D52" s="165"/>
      <c r="E52" s="165"/>
      <c r="F52" s="165"/>
      <c r="G52" s="95" t="str">
        <f>IF(ISBLANK(D52),"0","1")</f>
        <v>0</v>
      </c>
      <c r="H52" s="135" t="str">
        <f t="shared" ref="H52:H53" si="1">IF(C52="SI",G52*50%,G52)</f>
        <v>0</v>
      </c>
      <c r="I52" s="102"/>
      <c r="J52" s="102"/>
      <c r="K52" s="102"/>
      <c r="L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</row>
    <row r="53" spans="1:71" s="103" customFormat="1" ht="29.25" customHeight="1">
      <c r="A53" s="192" t="s">
        <v>325</v>
      </c>
      <c r="B53" s="193"/>
      <c r="C53" s="126" t="s">
        <v>1</v>
      </c>
      <c r="D53" s="165"/>
      <c r="E53" s="165"/>
      <c r="F53" s="165"/>
      <c r="G53" s="95" t="str">
        <f>IF(ISBLANK(D53),"0","2")</f>
        <v>0</v>
      </c>
      <c r="H53" s="135" t="str">
        <f t="shared" si="1"/>
        <v>0</v>
      </c>
      <c r="I53" s="102"/>
      <c r="J53" s="102"/>
      <c r="K53" s="102"/>
      <c r="L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</row>
    <row r="54" spans="1:71" s="103" customFormat="1" ht="29.25" customHeight="1">
      <c r="A54" s="172" t="s">
        <v>372</v>
      </c>
      <c r="B54" s="173"/>
      <c r="C54" s="173"/>
      <c r="D54" s="173"/>
      <c r="E54" s="173"/>
      <c r="F54" s="173"/>
      <c r="G54" s="174"/>
      <c r="H54" s="136">
        <f>H51+H52+H53</f>
        <v>0</v>
      </c>
      <c r="I54" s="102"/>
      <c r="J54" s="102"/>
      <c r="K54" s="102"/>
      <c r="L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  <c r="BR54" s="102"/>
      <c r="BS54" s="102"/>
    </row>
    <row r="55" spans="1:71" ht="29.25" customHeight="1">
      <c r="A55" s="224" t="s">
        <v>354</v>
      </c>
      <c r="B55" s="224"/>
      <c r="C55" s="224"/>
      <c r="D55" s="224"/>
      <c r="E55" s="224"/>
      <c r="F55" s="225"/>
      <c r="G55" s="160"/>
      <c r="H55" s="162"/>
      <c r="I55" s="86"/>
      <c r="J55" s="86"/>
      <c r="K55" s="86"/>
      <c r="L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</row>
    <row r="56" spans="1:71" ht="29.25" customHeight="1">
      <c r="A56" s="221" t="s">
        <v>340</v>
      </c>
      <c r="B56" s="222"/>
      <c r="C56" s="223"/>
      <c r="D56" s="127" t="s">
        <v>1</v>
      </c>
      <c r="E56" s="160" t="s">
        <v>307</v>
      </c>
      <c r="F56" s="167">
        <f>IFERROR(D58/(D57+D58),0)</f>
        <v>0</v>
      </c>
      <c r="G56" s="166"/>
      <c r="H56" s="164"/>
      <c r="I56" s="86"/>
      <c r="J56" s="86"/>
      <c r="K56" s="86"/>
      <c r="L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</row>
    <row r="57" spans="1:71" ht="29.25" customHeight="1">
      <c r="A57" s="218" t="s">
        <v>339</v>
      </c>
      <c r="B57" s="219"/>
      <c r="C57" s="220"/>
      <c r="D57" s="127"/>
      <c r="E57" s="166"/>
      <c r="F57" s="168"/>
      <c r="G57" s="166"/>
      <c r="H57" s="164"/>
      <c r="I57" s="86"/>
      <c r="J57" s="86"/>
      <c r="K57" s="86"/>
      <c r="L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</row>
    <row r="58" spans="1:71" ht="29.25" customHeight="1">
      <c r="A58" s="218" t="s">
        <v>338</v>
      </c>
      <c r="B58" s="219"/>
      <c r="C58" s="220"/>
      <c r="D58" s="111">
        <f>COUNTIF(B60:B76,"SI")/2+COUNTIF(B60:B76,"NO")</f>
        <v>0</v>
      </c>
      <c r="E58" s="166"/>
      <c r="F58" s="168"/>
      <c r="G58" s="166"/>
      <c r="H58" s="163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</row>
    <row r="59" spans="1:71" s="103" customFormat="1" ht="29.25" customHeight="1">
      <c r="A59" s="107" t="s">
        <v>402</v>
      </c>
      <c r="B59" s="110" t="s">
        <v>327</v>
      </c>
      <c r="C59" s="182" t="s">
        <v>305</v>
      </c>
      <c r="D59" s="182"/>
      <c r="E59" s="182"/>
      <c r="F59" s="182"/>
      <c r="G59" s="166"/>
      <c r="H59" s="134" t="s">
        <v>0</v>
      </c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</row>
    <row r="60" spans="1:71" ht="29.25" customHeight="1">
      <c r="A60" s="128" t="s">
        <v>1</v>
      </c>
      <c r="B60" s="129" t="s">
        <v>1</v>
      </c>
      <c r="C60" s="165"/>
      <c r="D60" s="165"/>
      <c r="E60" s="165"/>
      <c r="F60" s="165"/>
      <c r="G60" s="166"/>
      <c r="H60" s="229" t="str">
        <f>IFERROR(IF(D56="si",IF(AND(F56&gt;20%, F56&lt;=40%),1,0)+IF(AND(F56&gt;40%, F56&lt;=60%),2,0)+IF(F56&gt;60%, 4,0),"0"),0)</f>
        <v>0</v>
      </c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</row>
    <row r="61" spans="1:71" ht="29.25" customHeight="1">
      <c r="A61" s="128" t="s">
        <v>1</v>
      </c>
      <c r="B61" s="129" t="s">
        <v>1</v>
      </c>
      <c r="C61" s="165"/>
      <c r="D61" s="165"/>
      <c r="E61" s="165"/>
      <c r="F61" s="165"/>
      <c r="G61" s="166"/>
      <c r="H61" s="169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</row>
    <row r="62" spans="1:71" ht="29.25" customHeight="1">
      <c r="A62" s="128" t="s">
        <v>1</v>
      </c>
      <c r="B62" s="129" t="s">
        <v>1</v>
      </c>
      <c r="C62" s="165"/>
      <c r="D62" s="165"/>
      <c r="E62" s="165"/>
      <c r="F62" s="165"/>
      <c r="G62" s="166"/>
      <c r="H62" s="169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</row>
    <row r="63" spans="1:71" ht="29.25" customHeight="1">
      <c r="A63" s="128" t="s">
        <v>1</v>
      </c>
      <c r="B63" s="129" t="s">
        <v>1</v>
      </c>
      <c r="C63" s="165"/>
      <c r="D63" s="165"/>
      <c r="E63" s="165"/>
      <c r="F63" s="165"/>
      <c r="G63" s="166"/>
      <c r="H63" s="169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</row>
    <row r="64" spans="1:71" ht="29.25" customHeight="1">
      <c r="A64" s="128" t="s">
        <v>1</v>
      </c>
      <c r="B64" s="129" t="s">
        <v>1</v>
      </c>
      <c r="C64" s="165"/>
      <c r="D64" s="165"/>
      <c r="E64" s="165"/>
      <c r="F64" s="165"/>
      <c r="G64" s="166"/>
      <c r="H64" s="169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</row>
    <row r="65" spans="1:71" ht="29.25" customHeight="1">
      <c r="A65" s="128" t="s">
        <v>1</v>
      </c>
      <c r="B65" s="129" t="s">
        <v>1</v>
      </c>
      <c r="C65" s="165"/>
      <c r="D65" s="165"/>
      <c r="E65" s="165"/>
      <c r="F65" s="165"/>
      <c r="G65" s="166"/>
      <c r="H65" s="169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</row>
    <row r="66" spans="1:71" ht="29.25" customHeight="1">
      <c r="A66" s="128" t="s">
        <v>1</v>
      </c>
      <c r="B66" s="129" t="s">
        <v>1</v>
      </c>
      <c r="C66" s="165"/>
      <c r="D66" s="165"/>
      <c r="E66" s="165"/>
      <c r="F66" s="165"/>
      <c r="G66" s="166"/>
      <c r="H66" s="169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</row>
    <row r="67" spans="1:71" ht="29.25" customHeight="1">
      <c r="A67" s="128" t="s">
        <v>1</v>
      </c>
      <c r="B67" s="129" t="s">
        <v>1</v>
      </c>
      <c r="C67" s="165"/>
      <c r="D67" s="165"/>
      <c r="E67" s="165"/>
      <c r="F67" s="165"/>
      <c r="G67" s="166"/>
      <c r="H67" s="169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</row>
    <row r="68" spans="1:71" ht="29.25" customHeight="1">
      <c r="A68" s="128" t="s">
        <v>1</v>
      </c>
      <c r="B68" s="129" t="s">
        <v>1</v>
      </c>
      <c r="C68" s="165"/>
      <c r="D68" s="165"/>
      <c r="E68" s="165"/>
      <c r="F68" s="165"/>
      <c r="G68" s="166"/>
      <c r="H68" s="169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</row>
    <row r="69" spans="1:71" ht="29.25" customHeight="1">
      <c r="A69" s="128" t="s">
        <v>1</v>
      </c>
      <c r="B69" s="129" t="s">
        <v>1</v>
      </c>
      <c r="C69" s="165"/>
      <c r="D69" s="165"/>
      <c r="E69" s="165"/>
      <c r="F69" s="165"/>
      <c r="G69" s="166"/>
      <c r="H69" s="169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</row>
    <row r="70" spans="1:71" ht="29.25" customHeight="1">
      <c r="A70" s="128" t="s">
        <v>1</v>
      </c>
      <c r="B70" s="129" t="s">
        <v>1</v>
      </c>
      <c r="C70" s="165"/>
      <c r="D70" s="165"/>
      <c r="E70" s="165"/>
      <c r="F70" s="165"/>
      <c r="G70" s="166"/>
      <c r="H70" s="169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</row>
    <row r="71" spans="1:71" ht="29.25" customHeight="1">
      <c r="A71" s="128" t="s">
        <v>1</v>
      </c>
      <c r="B71" s="129" t="s">
        <v>1</v>
      </c>
      <c r="C71" s="165"/>
      <c r="D71" s="165"/>
      <c r="E71" s="165"/>
      <c r="F71" s="165"/>
      <c r="G71" s="166"/>
      <c r="H71" s="169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/>
      <c r="BF71" s="86"/>
      <c r="BG71" s="86"/>
      <c r="BH71" s="86"/>
      <c r="BI71" s="86"/>
      <c r="BJ71" s="86"/>
      <c r="BK71" s="86"/>
      <c r="BL71" s="86"/>
      <c r="BM71" s="86"/>
      <c r="BN71" s="86"/>
      <c r="BO71" s="86"/>
      <c r="BP71" s="86"/>
      <c r="BQ71" s="86"/>
      <c r="BR71" s="86"/>
      <c r="BS71" s="86"/>
    </row>
    <row r="72" spans="1:71" ht="29.25" customHeight="1">
      <c r="A72" s="128" t="s">
        <v>1</v>
      </c>
      <c r="B72" s="129" t="s">
        <v>1</v>
      </c>
      <c r="C72" s="165"/>
      <c r="D72" s="165"/>
      <c r="E72" s="165"/>
      <c r="F72" s="165"/>
      <c r="G72" s="166"/>
      <c r="H72" s="169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</row>
    <row r="73" spans="1:71" ht="29.25" customHeight="1">
      <c r="A73" s="128" t="s">
        <v>1</v>
      </c>
      <c r="B73" s="129" t="s">
        <v>1</v>
      </c>
      <c r="C73" s="165"/>
      <c r="D73" s="165"/>
      <c r="E73" s="165"/>
      <c r="F73" s="165"/>
      <c r="G73" s="166"/>
      <c r="H73" s="169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</row>
    <row r="74" spans="1:71" ht="29.25" customHeight="1">
      <c r="A74" s="128" t="s">
        <v>1</v>
      </c>
      <c r="B74" s="129" t="s">
        <v>1</v>
      </c>
      <c r="C74" s="165"/>
      <c r="D74" s="165"/>
      <c r="E74" s="165"/>
      <c r="F74" s="165"/>
      <c r="G74" s="166"/>
      <c r="H74" s="169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</row>
    <row r="75" spans="1:71" ht="29.25" customHeight="1">
      <c r="A75" s="128" t="s">
        <v>1</v>
      </c>
      <c r="B75" s="129" t="s">
        <v>1</v>
      </c>
      <c r="C75" s="155"/>
      <c r="D75" s="195"/>
      <c r="E75" s="195"/>
      <c r="F75" s="153"/>
      <c r="G75" s="166"/>
      <c r="H75" s="169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  <c r="BC75" s="86"/>
      <c r="BD75" s="86"/>
      <c r="BE75" s="86"/>
      <c r="BF75" s="86"/>
      <c r="BG75" s="86"/>
      <c r="BH75" s="86"/>
      <c r="BI75" s="86"/>
      <c r="BJ75" s="86"/>
      <c r="BK75" s="86"/>
      <c r="BL75" s="86"/>
      <c r="BM75" s="86"/>
      <c r="BN75" s="86"/>
      <c r="BO75" s="86"/>
      <c r="BP75" s="86"/>
      <c r="BQ75" s="86"/>
      <c r="BR75" s="86"/>
      <c r="BS75" s="86"/>
    </row>
    <row r="76" spans="1:71" ht="29.25" customHeight="1">
      <c r="A76" s="128" t="s">
        <v>1</v>
      </c>
      <c r="B76" s="129" t="s">
        <v>1</v>
      </c>
      <c r="C76" s="165"/>
      <c r="D76" s="165"/>
      <c r="E76" s="165"/>
      <c r="F76" s="165"/>
      <c r="G76" s="161"/>
      <c r="H76" s="170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</row>
    <row r="77" spans="1:71" ht="29.25" customHeight="1">
      <c r="A77" s="172" t="s">
        <v>373</v>
      </c>
      <c r="B77" s="173"/>
      <c r="C77" s="173"/>
      <c r="D77" s="173"/>
      <c r="E77" s="173"/>
      <c r="F77" s="173"/>
      <c r="G77" s="174"/>
      <c r="H77" s="143" t="str">
        <f>H60</f>
        <v>0</v>
      </c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</row>
    <row r="78" spans="1:71" ht="36" customHeight="1">
      <c r="A78" s="184" t="s">
        <v>389</v>
      </c>
      <c r="B78" s="185"/>
      <c r="C78" s="185"/>
      <c r="D78" s="185"/>
      <c r="E78" s="185"/>
      <c r="F78" s="199"/>
      <c r="G78" s="96" t="s">
        <v>292</v>
      </c>
      <c r="H78" s="134" t="s">
        <v>0</v>
      </c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</row>
    <row r="79" spans="1:71" ht="28.5" customHeight="1">
      <c r="A79" s="114" t="s">
        <v>397</v>
      </c>
      <c r="B79" s="209"/>
      <c r="C79" s="209"/>
      <c r="D79" s="114" t="s">
        <v>398</v>
      </c>
      <c r="E79" s="204"/>
      <c r="F79" s="205"/>
      <c r="G79" s="130">
        <f>IFERROR(IF((B79/E79)&gt;100%,"ERROR",(B79)/(E79)),0)</f>
        <v>0</v>
      </c>
      <c r="H79" s="150">
        <f>IF(SUM(I79:I80)&lt;=8,SUM(I79:I80),8)</f>
        <v>0</v>
      </c>
      <c r="I79" s="131">
        <f>IFERROR(G79*8,0)</f>
        <v>0</v>
      </c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</row>
    <row r="80" spans="1:71" ht="28.5" customHeight="1">
      <c r="A80" s="114" t="s">
        <v>399</v>
      </c>
      <c r="B80" s="202"/>
      <c r="C80" s="203"/>
      <c r="D80" s="114" t="s">
        <v>400</v>
      </c>
      <c r="E80" s="204"/>
      <c r="F80" s="205"/>
      <c r="G80" s="130">
        <f>IFERROR(IF((B80/E80)&gt;100%,"ERROR",(B80)/(E80)),0)</f>
        <v>0</v>
      </c>
      <c r="H80" s="151"/>
      <c r="I80" s="131">
        <f>IFERROR(G80*8,0)</f>
        <v>0</v>
      </c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</row>
    <row r="81" spans="1:71" ht="28.5" customHeight="1">
      <c r="A81" s="206" t="s">
        <v>369</v>
      </c>
      <c r="B81" s="207"/>
      <c r="C81" s="207"/>
      <c r="D81" s="207"/>
      <c r="E81" s="207"/>
      <c r="F81" s="207"/>
      <c r="G81" s="208"/>
      <c r="H81" s="136">
        <f>H79</f>
        <v>0</v>
      </c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</row>
    <row r="82" spans="1:71" s="103" customFormat="1" ht="34.15" customHeight="1">
      <c r="A82" s="186" t="s">
        <v>365</v>
      </c>
      <c r="B82" s="186"/>
      <c r="C82" s="186"/>
      <c r="D82" s="186"/>
      <c r="E82" s="186"/>
      <c r="F82" s="186"/>
      <c r="G82" s="200"/>
      <c r="H82" s="134" t="s">
        <v>0</v>
      </c>
      <c r="I82" s="115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</row>
    <row r="83" spans="1:71" s="103" customFormat="1" ht="28.5" customHeight="1">
      <c r="A83" s="192" t="s">
        <v>379</v>
      </c>
      <c r="B83" s="194"/>
      <c r="C83" s="194"/>
      <c r="D83" s="194"/>
      <c r="E83" s="193"/>
      <c r="F83" s="126" t="s">
        <v>1</v>
      </c>
      <c r="G83" s="201"/>
      <c r="H83" s="144">
        <f>IF(F83="si",5,0)</f>
        <v>0</v>
      </c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</row>
    <row r="84" spans="1:71" s="103" customFormat="1" ht="28.5" customHeight="1">
      <c r="A84" s="172" t="s">
        <v>366</v>
      </c>
      <c r="B84" s="173"/>
      <c r="C84" s="173"/>
      <c r="D84" s="173"/>
      <c r="E84" s="173"/>
      <c r="F84" s="173"/>
      <c r="G84" s="174"/>
      <c r="H84" s="142">
        <f>H83</f>
        <v>0</v>
      </c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</row>
    <row r="85" spans="1:71" ht="54" customHeight="1">
      <c r="A85" s="186" t="s">
        <v>342</v>
      </c>
      <c r="B85" s="186"/>
      <c r="C85" s="186"/>
      <c r="D85" s="186"/>
      <c r="E85" s="186"/>
      <c r="F85" s="186"/>
      <c r="G85" s="107" t="s">
        <v>350</v>
      </c>
      <c r="H85" s="137" t="s">
        <v>0</v>
      </c>
      <c r="I85" s="115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</row>
    <row r="86" spans="1:71" ht="29.25" customHeight="1">
      <c r="A86" s="196" t="s">
        <v>1</v>
      </c>
      <c r="B86" s="197"/>
      <c r="C86" s="197"/>
      <c r="D86" s="197"/>
      <c r="E86" s="197"/>
      <c r="F86" s="198"/>
      <c r="G86" s="149"/>
      <c r="H86" s="144">
        <f>+IF(A86="De 1 a 5  nuevas altas en la Seguridad Social",1,0)+IF(A86="De 6 a 10 nuevas altas en la Seguridad Social",2,0)+IF(A86="Más de 10 nuevas altas en la Seguridad Social",3,0)</f>
        <v>0</v>
      </c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</row>
    <row r="87" spans="1:71" ht="29.25" customHeight="1">
      <c r="A87" s="172" t="s">
        <v>367</v>
      </c>
      <c r="B87" s="173"/>
      <c r="C87" s="173"/>
      <c r="D87" s="173"/>
      <c r="E87" s="173"/>
      <c r="F87" s="173"/>
      <c r="G87" s="174"/>
      <c r="H87" s="145">
        <f>H86</f>
        <v>0</v>
      </c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</row>
    <row r="88" spans="1:71" ht="40.9" customHeight="1">
      <c r="A88" s="186" t="s">
        <v>374</v>
      </c>
      <c r="B88" s="186"/>
      <c r="C88" s="186"/>
      <c r="D88" s="186"/>
      <c r="E88" s="186"/>
      <c r="F88" s="186"/>
      <c r="G88" s="187"/>
      <c r="H88" s="134" t="s">
        <v>0</v>
      </c>
      <c r="I88" s="115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</row>
    <row r="89" spans="1:71" ht="29.25" customHeight="1">
      <c r="A89" s="116" t="s">
        <v>380</v>
      </c>
      <c r="B89" s="126" t="s">
        <v>1</v>
      </c>
      <c r="C89" s="117" t="s">
        <v>394</v>
      </c>
      <c r="D89" s="189"/>
      <c r="E89" s="189"/>
      <c r="F89" s="190"/>
      <c r="G89" s="188"/>
      <c r="H89" s="144">
        <f>IF(B89="si",2,0)</f>
        <v>0</v>
      </c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</row>
    <row r="90" spans="1:71" ht="29.25" customHeight="1">
      <c r="A90" s="172" t="s">
        <v>375</v>
      </c>
      <c r="B90" s="173"/>
      <c r="C90" s="173"/>
      <c r="D90" s="173"/>
      <c r="E90" s="173"/>
      <c r="F90" s="173"/>
      <c r="G90" s="174"/>
      <c r="H90" s="142">
        <f>H89</f>
        <v>0</v>
      </c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</row>
    <row r="91" spans="1:71" ht="30.75" customHeight="1">
      <c r="A91" s="156" t="s">
        <v>406</v>
      </c>
      <c r="B91" s="156"/>
      <c r="C91" s="156"/>
      <c r="D91" s="156"/>
      <c r="E91" s="156"/>
      <c r="F91" s="156"/>
      <c r="G91" s="179"/>
      <c r="H91" s="180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</row>
    <row r="92" spans="1:71" ht="52.9" customHeight="1">
      <c r="A92" s="107" t="s">
        <v>304</v>
      </c>
      <c r="B92" s="107" t="s">
        <v>349</v>
      </c>
      <c r="C92" s="182" t="s">
        <v>305</v>
      </c>
      <c r="D92" s="182"/>
      <c r="E92" s="182"/>
      <c r="F92" s="182"/>
      <c r="G92" s="93" t="s">
        <v>351</v>
      </c>
      <c r="H92" s="137" t="s">
        <v>0</v>
      </c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</row>
    <row r="93" spans="1:71" ht="29.25" customHeight="1">
      <c r="A93" s="128"/>
      <c r="B93" s="128"/>
      <c r="C93" s="210"/>
      <c r="D93" s="211"/>
      <c r="E93" s="211"/>
      <c r="F93" s="212"/>
      <c r="G93" s="215">
        <f>COUNTIF(C93:C97,"*")</f>
        <v>0</v>
      </c>
      <c r="H93" s="213">
        <f>IF(G93=0,0,1)</f>
        <v>0</v>
      </c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86"/>
      <c r="AY93" s="86"/>
      <c r="AZ93" s="86"/>
      <c r="BA93" s="86"/>
      <c r="BB93" s="86"/>
      <c r="BC93" s="86"/>
      <c r="BD93" s="86"/>
      <c r="BE93" s="86"/>
      <c r="BF93" s="86"/>
      <c r="BG93" s="86"/>
      <c r="BH93" s="86"/>
      <c r="BI93" s="86"/>
      <c r="BJ93" s="86"/>
      <c r="BK93" s="86"/>
      <c r="BL93" s="86"/>
      <c r="BM93" s="86"/>
      <c r="BN93" s="86"/>
      <c r="BO93" s="86"/>
      <c r="BP93" s="86"/>
      <c r="BQ93" s="86"/>
      <c r="BR93" s="86"/>
      <c r="BS93" s="86"/>
    </row>
    <row r="94" spans="1:71" ht="29.25" customHeight="1">
      <c r="A94" s="128"/>
      <c r="B94" s="128"/>
      <c r="C94" s="155"/>
      <c r="D94" s="195"/>
      <c r="E94" s="195"/>
      <c r="F94" s="153"/>
      <c r="G94" s="216"/>
      <c r="H94" s="214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</row>
    <row r="95" spans="1:71" ht="29.25" customHeight="1">
      <c r="A95" s="128"/>
      <c r="B95" s="128"/>
      <c r="C95" s="210"/>
      <c r="D95" s="211"/>
      <c r="E95" s="211"/>
      <c r="F95" s="212"/>
      <c r="G95" s="216"/>
      <c r="H95" s="214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</row>
    <row r="96" spans="1:71" ht="29.25" customHeight="1">
      <c r="A96" s="128"/>
      <c r="B96" s="128"/>
      <c r="C96" s="155"/>
      <c r="D96" s="195"/>
      <c r="E96" s="195"/>
      <c r="F96" s="153"/>
      <c r="G96" s="216"/>
      <c r="H96" s="214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</row>
    <row r="97" spans="1:71" ht="29.25" customHeight="1">
      <c r="A97" s="128"/>
      <c r="B97" s="128"/>
      <c r="C97" s="210"/>
      <c r="D97" s="211"/>
      <c r="E97" s="211"/>
      <c r="F97" s="212"/>
      <c r="G97" s="217"/>
      <c r="H97" s="214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6"/>
      <c r="BR97" s="86"/>
      <c r="BS97" s="86"/>
    </row>
    <row r="98" spans="1:71" ht="29.25" customHeight="1" thickBot="1">
      <c r="A98" s="172" t="s">
        <v>368</v>
      </c>
      <c r="B98" s="173"/>
      <c r="C98" s="173"/>
      <c r="D98" s="173"/>
      <c r="E98" s="173"/>
      <c r="F98" s="173"/>
      <c r="G98" s="174"/>
      <c r="H98" s="145">
        <f>H93</f>
        <v>0</v>
      </c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</row>
    <row r="99" spans="1:71" ht="29.25" customHeight="1" thickBot="1">
      <c r="A99" s="227" t="s">
        <v>352</v>
      </c>
      <c r="B99" s="227"/>
      <c r="C99" s="227"/>
      <c r="D99" s="227"/>
      <c r="E99" s="227"/>
      <c r="F99" s="227"/>
      <c r="G99" s="228"/>
      <c r="H99" s="146">
        <f>H15+H19+H31+H34+H47+H54+H77+H81+H84+H87+H90+H98</f>
        <v>0</v>
      </c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  <c r="BC99" s="86"/>
      <c r="BD99" s="86"/>
      <c r="BE99" s="86"/>
      <c r="BF99" s="86"/>
      <c r="BG99" s="86"/>
      <c r="BH99" s="86"/>
      <c r="BI99" s="86"/>
      <c r="BJ99" s="86"/>
      <c r="BK99" s="86"/>
      <c r="BL99" s="86"/>
      <c r="BM99" s="86"/>
      <c r="BN99" s="86"/>
      <c r="BO99" s="86"/>
      <c r="BP99" s="86"/>
      <c r="BQ99" s="86"/>
      <c r="BR99" s="86"/>
      <c r="BS99" s="86"/>
    </row>
    <row r="100" spans="1:71">
      <c r="A100" s="86"/>
      <c r="B100" s="86"/>
      <c r="C100" s="86"/>
      <c r="D100" s="86"/>
      <c r="E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</row>
    <row r="101" spans="1:71">
      <c r="A101" s="86"/>
      <c r="B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</row>
    <row r="102" spans="1:71">
      <c r="A102" s="86"/>
      <c r="B102" s="86"/>
      <c r="C102" s="86"/>
      <c r="D102" s="86"/>
      <c r="E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</row>
    <row r="103" spans="1:71">
      <c r="A103" s="86"/>
      <c r="B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</row>
    <row r="104" spans="1:71">
      <c r="A104" s="86"/>
      <c r="B104" s="86"/>
      <c r="C104" s="86"/>
      <c r="D104" s="86"/>
      <c r="E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</row>
    <row r="105" spans="1:71">
      <c r="A105" s="86"/>
      <c r="B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</row>
    <row r="106" spans="1:71">
      <c r="A106" s="86"/>
      <c r="B106" s="86"/>
      <c r="C106" s="86"/>
      <c r="D106" s="86"/>
      <c r="E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</row>
    <row r="107" spans="1:71">
      <c r="A107" s="86"/>
      <c r="B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</row>
    <row r="108" spans="1:71">
      <c r="A108" s="86"/>
      <c r="B108" s="86"/>
      <c r="C108" s="86"/>
      <c r="D108" s="86"/>
      <c r="E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  <c r="BC108" s="86"/>
      <c r="BD108" s="86"/>
      <c r="BE108" s="86"/>
      <c r="BF108" s="86"/>
      <c r="BG108" s="86"/>
      <c r="BH108" s="86"/>
      <c r="BI108" s="86"/>
      <c r="BJ108" s="86"/>
      <c r="BK108" s="86"/>
      <c r="BL108" s="86"/>
      <c r="BM108" s="86"/>
      <c r="BN108" s="86"/>
      <c r="BO108" s="86"/>
      <c r="BP108" s="86"/>
      <c r="BQ108" s="86"/>
      <c r="BR108" s="86"/>
      <c r="BS108" s="86"/>
    </row>
    <row r="109" spans="1:71">
      <c r="A109" s="86"/>
      <c r="B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</row>
    <row r="110" spans="1:71">
      <c r="A110" s="86"/>
      <c r="B110" s="86"/>
      <c r="C110" s="86"/>
      <c r="D110" s="86"/>
      <c r="E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</row>
    <row r="111" spans="1:71">
      <c r="A111" s="86"/>
      <c r="B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</row>
    <row r="112" spans="1:71">
      <c r="A112" s="86"/>
      <c r="B112" s="86"/>
      <c r="C112" s="86"/>
      <c r="D112" s="86"/>
      <c r="E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</row>
    <row r="113" spans="1:71">
      <c r="A113" s="86"/>
      <c r="B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</row>
    <row r="114" spans="1:71">
      <c r="A114" s="86"/>
      <c r="B114" s="86"/>
      <c r="C114" s="86"/>
      <c r="D114" s="86"/>
      <c r="E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  <c r="AY114" s="86"/>
      <c r="AZ114" s="86"/>
      <c r="BA114" s="86"/>
      <c r="BB114" s="86"/>
      <c r="BC114" s="86"/>
      <c r="BD114" s="86"/>
      <c r="BE114" s="86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6"/>
      <c r="BR114" s="86"/>
      <c r="BS114" s="86"/>
    </row>
    <row r="115" spans="1:71">
      <c r="A115" s="86"/>
      <c r="B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</row>
    <row r="116" spans="1:71">
      <c r="A116" s="86"/>
      <c r="B116" s="86"/>
      <c r="C116" s="86"/>
      <c r="D116" s="86"/>
      <c r="E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  <c r="BC116" s="86"/>
      <c r="BD116" s="86"/>
      <c r="BE116" s="86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6"/>
      <c r="BR116" s="86"/>
      <c r="BS116" s="86"/>
    </row>
    <row r="117" spans="1:71">
      <c r="A117" s="86"/>
      <c r="B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  <c r="BE117" s="86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6"/>
      <c r="BR117" s="86"/>
      <c r="BS117" s="86"/>
    </row>
    <row r="118" spans="1:71">
      <c r="A118" s="86"/>
      <c r="B118" s="86"/>
      <c r="C118" s="86"/>
      <c r="D118" s="86"/>
      <c r="E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86"/>
      <c r="BE118" s="86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6"/>
      <c r="BR118" s="86"/>
      <c r="BS118" s="86"/>
    </row>
    <row r="119" spans="1:71">
      <c r="A119" s="86"/>
      <c r="B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86"/>
      <c r="BS119" s="86"/>
    </row>
    <row r="120" spans="1:71">
      <c r="A120" s="86"/>
      <c r="B120" s="86"/>
      <c r="C120" s="86"/>
      <c r="D120" s="86"/>
      <c r="E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  <c r="BC120" s="86"/>
      <c r="BD120" s="86"/>
      <c r="BE120" s="86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</row>
    <row r="121" spans="1:71">
      <c r="A121" s="86"/>
      <c r="B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  <c r="BC121" s="86"/>
      <c r="BD121" s="86"/>
      <c r="BE121" s="86"/>
      <c r="BF121" s="86"/>
      <c r="BG121" s="86"/>
      <c r="BH121" s="86"/>
      <c r="BI121" s="86"/>
      <c r="BJ121" s="86"/>
      <c r="BK121" s="86"/>
      <c r="BL121" s="86"/>
      <c r="BM121" s="86"/>
      <c r="BN121" s="86"/>
      <c r="BO121" s="86"/>
      <c r="BP121" s="86"/>
      <c r="BQ121" s="86"/>
      <c r="BR121" s="86"/>
      <c r="BS121" s="86"/>
    </row>
    <row r="122" spans="1:71">
      <c r="A122" s="86"/>
      <c r="B122" s="86"/>
      <c r="C122" s="86"/>
      <c r="D122" s="86"/>
      <c r="E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</row>
    <row r="123" spans="1:71">
      <c r="A123" s="86"/>
      <c r="B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  <c r="AU123" s="86"/>
      <c r="AV123" s="86"/>
      <c r="AW123" s="86"/>
      <c r="AX123" s="86"/>
      <c r="AY123" s="86"/>
      <c r="AZ123" s="86"/>
      <c r="BA123" s="86"/>
      <c r="BB123" s="86"/>
      <c r="BC123" s="86"/>
      <c r="BD123" s="86"/>
      <c r="BE123" s="86"/>
      <c r="BF123" s="86"/>
      <c r="BG123" s="86"/>
      <c r="BH123" s="86"/>
      <c r="BI123" s="86"/>
      <c r="BJ123" s="86"/>
      <c r="BK123" s="86"/>
      <c r="BL123" s="86"/>
      <c r="BM123" s="86"/>
      <c r="BN123" s="86"/>
      <c r="BO123" s="86"/>
      <c r="BP123" s="86"/>
      <c r="BQ123" s="86"/>
      <c r="BR123" s="86"/>
      <c r="BS123" s="86"/>
    </row>
    <row r="124" spans="1:71">
      <c r="A124" s="86"/>
      <c r="B124" s="86"/>
      <c r="C124" s="86"/>
      <c r="D124" s="86"/>
      <c r="E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  <c r="BC124" s="86"/>
      <c r="BD124" s="86"/>
      <c r="BE124" s="86"/>
      <c r="BF124" s="86"/>
      <c r="BG124" s="86"/>
      <c r="BH124" s="86"/>
      <c r="BI124" s="86"/>
      <c r="BJ124" s="86"/>
      <c r="BK124" s="86"/>
      <c r="BL124" s="86"/>
      <c r="BM124" s="86"/>
      <c r="BN124" s="86"/>
      <c r="BO124" s="86"/>
      <c r="BP124" s="86"/>
      <c r="BQ124" s="86"/>
      <c r="BR124" s="86"/>
      <c r="BS124" s="86"/>
    </row>
    <row r="125" spans="1:71">
      <c r="A125" s="86"/>
      <c r="B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86"/>
      <c r="AY125" s="86"/>
      <c r="AZ125" s="86"/>
      <c r="BA125" s="86"/>
      <c r="BB125" s="86"/>
      <c r="BC125" s="86"/>
      <c r="BD125" s="86"/>
      <c r="BE125" s="86"/>
      <c r="BF125" s="86"/>
      <c r="BG125" s="86"/>
      <c r="BH125" s="86"/>
      <c r="BI125" s="86"/>
      <c r="BJ125" s="86"/>
      <c r="BK125" s="86"/>
      <c r="BL125" s="86"/>
      <c r="BM125" s="86"/>
      <c r="BN125" s="86"/>
      <c r="BO125" s="86"/>
      <c r="BP125" s="86"/>
      <c r="BQ125" s="86"/>
      <c r="BR125" s="86"/>
      <c r="BS125" s="86"/>
    </row>
    <row r="126" spans="1:71">
      <c r="A126" s="86"/>
      <c r="B126" s="86"/>
      <c r="C126" s="86"/>
      <c r="D126" s="86"/>
      <c r="E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86"/>
      <c r="AY126" s="86"/>
      <c r="AZ126" s="86"/>
      <c r="BA126" s="86"/>
      <c r="BB126" s="86"/>
      <c r="BC126" s="86"/>
      <c r="BD126" s="86"/>
      <c r="BE126" s="86"/>
      <c r="BF126" s="86"/>
      <c r="BG126" s="86"/>
      <c r="BH126" s="86"/>
      <c r="BI126" s="86"/>
      <c r="BJ126" s="86"/>
      <c r="BK126" s="86"/>
      <c r="BL126" s="86"/>
      <c r="BM126" s="86"/>
      <c r="BN126" s="86"/>
      <c r="BO126" s="86"/>
      <c r="BP126" s="86"/>
      <c r="BQ126" s="86"/>
      <c r="BR126" s="86"/>
      <c r="BS126" s="86"/>
    </row>
    <row r="127" spans="1:71">
      <c r="A127" s="86"/>
      <c r="B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86"/>
      <c r="BN127" s="86"/>
      <c r="BO127" s="86"/>
      <c r="BP127" s="86"/>
      <c r="BQ127" s="86"/>
      <c r="BR127" s="86"/>
      <c r="BS127" s="86"/>
    </row>
    <row r="128" spans="1:71">
      <c r="A128" s="86"/>
      <c r="B128" s="86"/>
      <c r="C128" s="86"/>
      <c r="D128" s="86"/>
      <c r="E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86"/>
      <c r="BN128" s="86"/>
      <c r="BO128" s="86"/>
      <c r="BP128" s="86"/>
      <c r="BQ128" s="86"/>
      <c r="BR128" s="86"/>
      <c r="BS128" s="86"/>
    </row>
    <row r="129" spans="1:71">
      <c r="A129" s="86"/>
      <c r="B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  <c r="AU129" s="86"/>
      <c r="AV129" s="86"/>
      <c r="AW129" s="86"/>
      <c r="AX129" s="86"/>
      <c r="AY129" s="86"/>
      <c r="AZ129" s="86"/>
      <c r="BA129" s="86"/>
      <c r="BB129" s="86"/>
      <c r="BC129" s="86"/>
      <c r="BD129" s="86"/>
      <c r="BE129" s="86"/>
      <c r="BF129" s="86"/>
      <c r="BG129" s="86"/>
      <c r="BH129" s="86"/>
      <c r="BI129" s="86"/>
      <c r="BJ129" s="86"/>
      <c r="BK129" s="86"/>
      <c r="BL129" s="86"/>
      <c r="BM129" s="86"/>
      <c r="BN129" s="86"/>
      <c r="BO129" s="86"/>
      <c r="BP129" s="86"/>
      <c r="BQ129" s="86"/>
      <c r="BR129" s="86"/>
      <c r="BS129" s="86"/>
    </row>
    <row r="130" spans="1:71">
      <c r="A130" s="86"/>
      <c r="B130" s="86"/>
      <c r="C130" s="86"/>
      <c r="D130" s="86"/>
      <c r="E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  <c r="AU130" s="86"/>
      <c r="AV130" s="86"/>
      <c r="AW130" s="86"/>
      <c r="AX130" s="86"/>
      <c r="AY130" s="86"/>
      <c r="AZ130" s="86"/>
      <c r="BA130" s="86"/>
      <c r="BB130" s="86"/>
      <c r="BC130" s="86"/>
      <c r="BD130" s="86"/>
      <c r="BE130" s="86"/>
      <c r="BF130" s="86"/>
      <c r="BG130" s="86"/>
      <c r="BH130" s="86"/>
      <c r="BI130" s="86"/>
      <c r="BJ130" s="86"/>
      <c r="BK130" s="86"/>
      <c r="BL130" s="86"/>
      <c r="BM130" s="86"/>
      <c r="BN130" s="86"/>
      <c r="BO130" s="86"/>
      <c r="BP130" s="86"/>
      <c r="BQ130" s="86"/>
      <c r="BR130" s="86"/>
      <c r="BS130" s="86"/>
    </row>
    <row r="131" spans="1:71">
      <c r="A131" s="86"/>
      <c r="B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86"/>
      <c r="BN131" s="86"/>
      <c r="BO131" s="86"/>
      <c r="BP131" s="86"/>
      <c r="BQ131" s="86"/>
      <c r="BR131" s="86"/>
      <c r="BS131" s="86"/>
    </row>
    <row r="132" spans="1:71">
      <c r="A132" s="86"/>
      <c r="B132" s="86"/>
      <c r="C132" s="86"/>
      <c r="D132" s="86"/>
      <c r="E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</row>
    <row r="133" spans="1:71">
      <c r="A133" s="86"/>
      <c r="B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86"/>
      <c r="BM133" s="86"/>
      <c r="BN133" s="86"/>
      <c r="BO133" s="86"/>
      <c r="BP133" s="86"/>
      <c r="BQ133" s="86"/>
      <c r="BR133" s="86"/>
      <c r="BS133" s="86"/>
    </row>
    <row r="134" spans="1:71">
      <c r="A134" s="86"/>
      <c r="B134" s="86"/>
      <c r="C134" s="86"/>
      <c r="D134" s="86"/>
      <c r="E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  <c r="AU134" s="86"/>
      <c r="AV134" s="86"/>
      <c r="AW134" s="86"/>
      <c r="AX134" s="86"/>
      <c r="AY134" s="86"/>
      <c r="AZ134" s="86"/>
      <c r="BA134" s="86"/>
      <c r="BB134" s="86"/>
      <c r="BC134" s="86"/>
      <c r="BD134" s="86"/>
      <c r="BE134" s="86"/>
      <c r="BF134" s="86"/>
      <c r="BG134" s="86"/>
      <c r="BH134" s="86"/>
      <c r="BI134" s="86"/>
      <c r="BJ134" s="86"/>
      <c r="BK134" s="86"/>
      <c r="BL134" s="86"/>
      <c r="BM134" s="86"/>
      <c r="BN134" s="86"/>
      <c r="BO134" s="86"/>
      <c r="BP134" s="86"/>
      <c r="BQ134" s="86"/>
      <c r="BR134" s="86"/>
      <c r="BS134" s="86"/>
    </row>
    <row r="135" spans="1:71">
      <c r="A135" s="86"/>
      <c r="B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86"/>
      <c r="BN135" s="86"/>
      <c r="BO135" s="86"/>
      <c r="BP135" s="86"/>
      <c r="BQ135" s="86"/>
      <c r="BR135" s="86"/>
      <c r="BS135" s="86"/>
    </row>
    <row r="136" spans="1:71">
      <c r="A136" s="86"/>
      <c r="B136" s="86"/>
      <c r="C136" s="86"/>
      <c r="D136" s="86"/>
      <c r="E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86"/>
      <c r="BN136" s="86"/>
      <c r="BO136" s="86"/>
      <c r="BP136" s="86"/>
      <c r="BQ136" s="86"/>
      <c r="BR136" s="86"/>
      <c r="BS136" s="86"/>
    </row>
    <row r="137" spans="1:71">
      <c r="A137" s="86"/>
      <c r="B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86"/>
      <c r="AU137" s="86"/>
      <c r="AV137" s="86"/>
      <c r="AW137" s="86"/>
      <c r="AX137" s="86"/>
      <c r="AY137" s="86"/>
      <c r="AZ137" s="86"/>
      <c r="BA137" s="86"/>
      <c r="BB137" s="86"/>
      <c r="BC137" s="86"/>
      <c r="BD137" s="86"/>
      <c r="BE137" s="86"/>
      <c r="BF137" s="86"/>
      <c r="BG137" s="86"/>
      <c r="BH137" s="86"/>
      <c r="BI137" s="86"/>
      <c r="BJ137" s="86"/>
      <c r="BK137" s="86"/>
      <c r="BL137" s="86"/>
      <c r="BM137" s="86"/>
      <c r="BN137" s="86"/>
      <c r="BO137" s="86"/>
      <c r="BP137" s="86"/>
      <c r="BQ137" s="86"/>
      <c r="BR137" s="86"/>
      <c r="BS137" s="86"/>
    </row>
    <row r="138" spans="1:71">
      <c r="A138" s="86"/>
      <c r="B138" s="86"/>
      <c r="C138" s="86"/>
      <c r="D138" s="86"/>
      <c r="E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  <c r="AU138" s="86"/>
      <c r="AV138" s="86"/>
      <c r="AW138" s="86"/>
      <c r="AX138" s="86"/>
      <c r="AY138" s="86"/>
      <c r="AZ138" s="86"/>
      <c r="BA138" s="86"/>
      <c r="BB138" s="86"/>
      <c r="BC138" s="86"/>
      <c r="BD138" s="86"/>
      <c r="BE138" s="86"/>
      <c r="BF138" s="86"/>
      <c r="BG138" s="86"/>
      <c r="BH138" s="86"/>
      <c r="BI138" s="86"/>
      <c r="BJ138" s="86"/>
      <c r="BK138" s="86"/>
      <c r="BL138" s="86"/>
      <c r="BM138" s="86"/>
      <c r="BN138" s="86"/>
      <c r="BO138" s="86"/>
      <c r="BP138" s="86"/>
      <c r="BQ138" s="86"/>
      <c r="BR138" s="86"/>
      <c r="BS138" s="86"/>
    </row>
    <row r="139" spans="1:71">
      <c r="A139" s="86"/>
      <c r="B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86"/>
      <c r="BN139" s="86"/>
      <c r="BO139" s="86"/>
      <c r="BP139" s="86"/>
      <c r="BQ139" s="86"/>
      <c r="BR139" s="86"/>
      <c r="BS139" s="86"/>
    </row>
    <row r="140" spans="1:71">
      <c r="A140" s="86"/>
      <c r="B140" s="86"/>
      <c r="C140" s="86"/>
      <c r="D140" s="86"/>
      <c r="E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86"/>
      <c r="BN140" s="86"/>
      <c r="BO140" s="86"/>
      <c r="BP140" s="86"/>
      <c r="BQ140" s="86"/>
      <c r="BR140" s="86"/>
      <c r="BS140" s="86"/>
    </row>
    <row r="141" spans="1:71">
      <c r="A141" s="86"/>
      <c r="B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86"/>
      <c r="AY141" s="86"/>
      <c r="AZ141" s="86"/>
      <c r="BA141" s="86"/>
      <c r="BB141" s="86"/>
      <c r="BC141" s="86"/>
      <c r="BD141" s="86"/>
      <c r="BE141" s="86"/>
      <c r="BF141" s="86"/>
      <c r="BG141" s="86"/>
      <c r="BH141" s="86"/>
      <c r="BI141" s="86"/>
      <c r="BJ141" s="86"/>
      <c r="BK141" s="86"/>
      <c r="BL141" s="86"/>
      <c r="BM141" s="86"/>
      <c r="BN141" s="86"/>
      <c r="BO141" s="86"/>
      <c r="BP141" s="86"/>
      <c r="BQ141" s="86"/>
      <c r="BR141" s="86"/>
      <c r="BS141" s="86"/>
    </row>
    <row r="142" spans="1:71">
      <c r="A142" s="86"/>
      <c r="B142" s="86"/>
      <c r="C142" s="86"/>
      <c r="D142" s="86"/>
      <c r="E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  <c r="AU142" s="86"/>
      <c r="AV142" s="86"/>
      <c r="AW142" s="86"/>
      <c r="AX142" s="86"/>
      <c r="AY142" s="86"/>
      <c r="AZ142" s="86"/>
      <c r="BA142" s="86"/>
      <c r="BB142" s="86"/>
      <c r="BC142" s="86"/>
      <c r="BD142" s="86"/>
      <c r="BE142" s="86"/>
      <c r="BF142" s="86"/>
      <c r="BG142" s="86"/>
      <c r="BH142" s="86"/>
      <c r="BI142" s="86"/>
      <c r="BJ142" s="86"/>
      <c r="BK142" s="86"/>
      <c r="BL142" s="86"/>
      <c r="BM142" s="86"/>
      <c r="BN142" s="86"/>
      <c r="BO142" s="86"/>
      <c r="BP142" s="86"/>
      <c r="BQ142" s="86"/>
      <c r="BR142" s="86"/>
      <c r="BS142" s="86"/>
    </row>
    <row r="143" spans="1:71">
      <c r="A143" s="86"/>
      <c r="B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86"/>
      <c r="BN143" s="86"/>
      <c r="BO143" s="86"/>
      <c r="BP143" s="86"/>
      <c r="BQ143" s="86"/>
      <c r="BR143" s="86"/>
      <c r="BS143" s="86"/>
    </row>
    <row r="144" spans="1:71">
      <c r="A144" s="86"/>
      <c r="B144" s="86"/>
      <c r="C144" s="86"/>
      <c r="D144" s="86"/>
      <c r="E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86"/>
      <c r="BN144" s="86"/>
      <c r="BO144" s="86"/>
      <c r="BP144" s="86"/>
      <c r="BQ144" s="86"/>
      <c r="BR144" s="86"/>
      <c r="BS144" s="86"/>
    </row>
    <row r="145" spans="1:71">
      <c r="A145" s="86"/>
      <c r="B145" s="86"/>
      <c r="AI145" s="86"/>
      <c r="AJ145" s="86"/>
      <c r="AK145" s="86"/>
      <c r="AL145" s="86"/>
      <c r="AM145" s="86"/>
      <c r="AN145" s="86"/>
      <c r="AO145" s="86"/>
      <c r="AP145" s="86"/>
      <c r="AQ145" s="86"/>
      <c r="AR145" s="86"/>
      <c r="AS145" s="86"/>
      <c r="AT145" s="86"/>
      <c r="AU145" s="86"/>
      <c r="AV145" s="86"/>
      <c r="AW145" s="86"/>
      <c r="AX145" s="86"/>
      <c r="AY145" s="86"/>
      <c r="AZ145" s="86"/>
      <c r="BA145" s="86"/>
      <c r="BB145" s="86"/>
      <c r="BC145" s="86"/>
      <c r="BD145" s="86"/>
      <c r="BE145" s="86"/>
      <c r="BF145" s="86"/>
      <c r="BG145" s="86"/>
      <c r="BH145" s="86"/>
      <c r="BI145" s="86"/>
      <c r="BJ145" s="86"/>
      <c r="BK145" s="86"/>
      <c r="BL145" s="86"/>
      <c r="BM145" s="86"/>
      <c r="BN145" s="86"/>
      <c r="BO145" s="86"/>
      <c r="BP145" s="86"/>
      <c r="BQ145" s="86"/>
      <c r="BR145" s="86"/>
      <c r="BS145" s="86"/>
    </row>
    <row r="146" spans="1:71">
      <c r="A146" s="86"/>
      <c r="B146" s="86"/>
      <c r="C146" s="86"/>
      <c r="D146" s="86"/>
      <c r="E146" s="86"/>
      <c r="AI146" s="86"/>
      <c r="AJ146" s="86"/>
      <c r="AK146" s="86"/>
      <c r="AL146" s="86"/>
      <c r="AM146" s="86"/>
      <c r="AN146" s="86"/>
      <c r="AO146" s="86"/>
      <c r="AP146" s="86"/>
      <c r="AQ146" s="86"/>
      <c r="AR146" s="86"/>
      <c r="AS146" s="86"/>
      <c r="AT146" s="86"/>
      <c r="AU146" s="86"/>
      <c r="AV146" s="86"/>
      <c r="AW146" s="86"/>
      <c r="AX146" s="86"/>
      <c r="AY146" s="86"/>
      <c r="AZ146" s="86"/>
      <c r="BA146" s="86"/>
      <c r="BB146" s="86"/>
      <c r="BC146" s="86"/>
      <c r="BD146" s="86"/>
      <c r="BE146" s="86"/>
      <c r="BF146" s="86"/>
      <c r="BG146" s="86"/>
      <c r="BH146" s="86"/>
      <c r="BI146" s="86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</row>
    <row r="147" spans="1:71">
      <c r="A147" s="86"/>
      <c r="B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86"/>
      <c r="BN147" s="86"/>
      <c r="BO147" s="86"/>
      <c r="BP147" s="86"/>
      <c r="BQ147" s="86"/>
      <c r="BR147" s="86"/>
      <c r="BS147" s="86"/>
    </row>
    <row r="148" spans="1:71">
      <c r="A148" s="86"/>
      <c r="B148" s="86"/>
      <c r="C148" s="86"/>
      <c r="D148" s="86"/>
      <c r="E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86"/>
      <c r="BN148" s="86"/>
      <c r="BO148" s="86"/>
      <c r="BP148" s="86"/>
      <c r="BQ148" s="86"/>
      <c r="BR148" s="86"/>
      <c r="BS148" s="86"/>
    </row>
    <row r="149" spans="1:71">
      <c r="A149" s="86"/>
      <c r="B149" s="86"/>
      <c r="AP149" s="86"/>
      <c r="AQ149" s="86"/>
      <c r="AR149" s="86"/>
      <c r="AS149" s="86"/>
      <c r="AT149" s="86"/>
      <c r="AU149" s="86"/>
      <c r="AV149" s="86"/>
      <c r="AW149" s="86"/>
      <c r="AX149" s="86"/>
      <c r="AY149" s="86"/>
      <c r="AZ149" s="86"/>
      <c r="BA149" s="86"/>
      <c r="BB149" s="86"/>
      <c r="BC149" s="86"/>
      <c r="BD149" s="86"/>
      <c r="BE149" s="86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6"/>
      <c r="BR149" s="86"/>
      <c r="BS149" s="86"/>
    </row>
    <row r="150" spans="1:71">
      <c r="A150" s="86"/>
      <c r="B150" s="86"/>
      <c r="C150" s="86"/>
      <c r="D150" s="86"/>
      <c r="E150" s="86"/>
      <c r="AP150" s="86"/>
      <c r="AQ150" s="86"/>
      <c r="AR150" s="86"/>
      <c r="AS150" s="86"/>
      <c r="AT150" s="86"/>
      <c r="AU150" s="86"/>
      <c r="AV150" s="86"/>
      <c r="AW150" s="86"/>
      <c r="AX150" s="86"/>
      <c r="AY150" s="86"/>
      <c r="AZ150" s="86"/>
      <c r="BA150" s="86"/>
      <c r="BB150" s="86"/>
      <c r="BC150" s="86"/>
      <c r="BD150" s="86"/>
      <c r="BE150" s="86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6"/>
      <c r="BR150" s="86"/>
      <c r="BS150" s="86"/>
    </row>
    <row r="151" spans="1:71">
      <c r="A151" s="86"/>
      <c r="B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6"/>
      <c r="BR151" s="86"/>
      <c r="BS151" s="86"/>
    </row>
    <row r="152" spans="1:71">
      <c r="A152" s="86"/>
      <c r="B152" s="86"/>
      <c r="C152" s="86"/>
      <c r="D152" s="86"/>
      <c r="E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6"/>
      <c r="BR152" s="86"/>
      <c r="BS152" s="86"/>
    </row>
    <row r="153" spans="1:71">
      <c r="A153" s="86"/>
      <c r="B153" s="86"/>
      <c r="AP153" s="86"/>
      <c r="AQ153" s="86"/>
      <c r="AR153" s="86"/>
      <c r="AS153" s="86"/>
      <c r="AT153" s="86"/>
      <c r="AU153" s="86"/>
      <c r="AV153" s="86"/>
      <c r="AW153" s="86"/>
      <c r="AX153" s="86"/>
      <c r="AY153" s="86"/>
      <c r="AZ153" s="86"/>
      <c r="BA153" s="86"/>
      <c r="BB153" s="86"/>
      <c r="BC153" s="86"/>
      <c r="BD153" s="86"/>
      <c r="BE153" s="86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6"/>
      <c r="BR153" s="86"/>
      <c r="BS153" s="86"/>
    </row>
    <row r="154" spans="1:71">
      <c r="A154" s="86"/>
      <c r="B154" s="86"/>
      <c r="C154" s="86"/>
      <c r="D154" s="86"/>
      <c r="E154" s="86"/>
      <c r="AP154" s="86"/>
      <c r="AQ154" s="86"/>
      <c r="AR154" s="86"/>
      <c r="AS154" s="86"/>
      <c r="AT154" s="86"/>
      <c r="AU154" s="86"/>
      <c r="AV154" s="86"/>
      <c r="AW154" s="86"/>
      <c r="AX154" s="86"/>
      <c r="AY154" s="86"/>
      <c r="AZ154" s="86"/>
      <c r="BA154" s="86"/>
      <c r="BB154" s="86"/>
      <c r="BC154" s="86"/>
      <c r="BD154" s="86"/>
      <c r="BE154" s="86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6"/>
      <c r="BR154" s="86"/>
      <c r="BS154" s="86"/>
    </row>
    <row r="155" spans="1:71">
      <c r="A155" s="86"/>
      <c r="B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</row>
    <row r="156" spans="1:71">
      <c r="A156" s="86"/>
      <c r="B156" s="86"/>
      <c r="C156" s="86"/>
      <c r="D156" s="86"/>
      <c r="E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</row>
    <row r="157" spans="1:71">
      <c r="A157" s="86"/>
      <c r="B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</row>
    <row r="158" spans="1:71">
      <c r="A158" s="86"/>
      <c r="B158" s="86"/>
      <c r="C158" s="86"/>
      <c r="D158" s="86"/>
      <c r="E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</row>
    <row r="159" spans="1:71">
      <c r="A159" s="86"/>
      <c r="B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</row>
    <row r="160" spans="1:71">
      <c r="A160" s="86"/>
      <c r="B160" s="86"/>
      <c r="C160" s="86"/>
      <c r="D160" s="86"/>
      <c r="E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</row>
    <row r="161" spans="1:71">
      <c r="A161" s="86"/>
      <c r="B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</row>
    <row r="162" spans="1:71">
      <c r="A162" s="86"/>
      <c r="B162" s="86"/>
      <c r="C162" s="86"/>
      <c r="D162" s="86"/>
      <c r="E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</row>
    <row r="163" spans="1:71">
      <c r="A163" s="86"/>
      <c r="B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  <c r="BC163" s="86"/>
      <c r="BD163" s="86"/>
      <c r="BE163" s="86"/>
      <c r="BF163" s="86"/>
      <c r="BG163" s="86"/>
      <c r="BH163" s="86"/>
      <c r="BI163" s="86"/>
      <c r="BJ163" s="86"/>
      <c r="BK163" s="86"/>
      <c r="BL163" s="86"/>
      <c r="BM163" s="86"/>
      <c r="BN163" s="86"/>
      <c r="BO163" s="86"/>
      <c r="BP163" s="86"/>
      <c r="BQ163" s="86"/>
      <c r="BR163" s="86"/>
      <c r="BS163" s="86"/>
    </row>
    <row r="164" spans="1:71">
      <c r="A164" s="86"/>
      <c r="B164" s="86"/>
      <c r="C164" s="86"/>
      <c r="D164" s="86"/>
      <c r="E164" s="86"/>
      <c r="AP164" s="86"/>
      <c r="AQ164" s="86"/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  <c r="BC164" s="86"/>
      <c r="BD164" s="86"/>
      <c r="BE164" s="86"/>
      <c r="BF164" s="86"/>
      <c r="BG164" s="86"/>
      <c r="BH164" s="86"/>
      <c r="BI164" s="86"/>
      <c r="BJ164" s="86"/>
      <c r="BK164" s="86"/>
      <c r="BL164" s="86"/>
      <c r="BM164" s="86"/>
      <c r="BN164" s="86"/>
      <c r="BO164" s="86"/>
      <c r="BP164" s="86"/>
      <c r="BQ164" s="86"/>
      <c r="BR164" s="86"/>
      <c r="BS164" s="86"/>
    </row>
    <row r="165" spans="1:71">
      <c r="A165" s="86"/>
      <c r="B165" s="86"/>
      <c r="AP165" s="8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  <c r="BC165" s="86"/>
      <c r="BD165" s="86"/>
      <c r="BE165" s="86"/>
      <c r="BF165" s="86"/>
      <c r="BG165" s="86"/>
      <c r="BH165" s="86"/>
      <c r="BI165" s="86"/>
      <c r="BJ165" s="86"/>
      <c r="BK165" s="86"/>
      <c r="BL165" s="86"/>
      <c r="BM165" s="86"/>
      <c r="BN165" s="86"/>
      <c r="BO165" s="86"/>
      <c r="BP165" s="86"/>
      <c r="BQ165" s="86"/>
      <c r="BR165" s="86"/>
      <c r="BS165" s="86"/>
    </row>
    <row r="166" spans="1:71">
      <c r="A166" s="86"/>
      <c r="B166" s="86"/>
      <c r="C166" s="86"/>
      <c r="D166" s="86"/>
      <c r="E166" s="86"/>
      <c r="AP166" s="8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86"/>
      <c r="BE166" s="86"/>
      <c r="BF166" s="86"/>
      <c r="BG166" s="86"/>
      <c r="BH166" s="86"/>
      <c r="BI166" s="86"/>
      <c r="BJ166" s="86"/>
      <c r="BK166" s="86"/>
      <c r="BL166" s="86"/>
      <c r="BM166" s="86"/>
      <c r="BN166" s="86"/>
      <c r="BO166" s="86"/>
      <c r="BP166" s="86"/>
      <c r="BQ166" s="86"/>
      <c r="BR166" s="86"/>
      <c r="BS166" s="86"/>
    </row>
    <row r="167" spans="1:71">
      <c r="A167" s="86"/>
      <c r="B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  <c r="BC167" s="86"/>
      <c r="BD167" s="86"/>
      <c r="BE167" s="86"/>
      <c r="BF167" s="86"/>
      <c r="BG167" s="86"/>
      <c r="BH167" s="86"/>
      <c r="BI167" s="86"/>
      <c r="BJ167" s="86"/>
      <c r="BK167" s="86"/>
      <c r="BL167" s="86"/>
      <c r="BM167" s="86"/>
      <c r="BN167" s="86"/>
      <c r="BO167" s="86"/>
      <c r="BP167" s="86"/>
      <c r="BQ167" s="86"/>
      <c r="BR167" s="86"/>
      <c r="BS167" s="86"/>
    </row>
    <row r="168" spans="1:71">
      <c r="A168" s="86"/>
      <c r="B168" s="86"/>
      <c r="C168" s="86"/>
      <c r="D168" s="86"/>
      <c r="E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86"/>
      <c r="BN168" s="86"/>
      <c r="BO168" s="86"/>
      <c r="BP168" s="86"/>
      <c r="BQ168" s="86"/>
      <c r="BR168" s="86"/>
      <c r="BS168" s="86"/>
    </row>
    <row r="169" spans="1:71">
      <c r="A169" s="86"/>
      <c r="B169" s="86"/>
      <c r="AP169" s="8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  <c r="BC169" s="86"/>
      <c r="BD169" s="86"/>
      <c r="BE169" s="86"/>
      <c r="BF169" s="86"/>
      <c r="BG169" s="86"/>
      <c r="BH169" s="86"/>
      <c r="BI169" s="86"/>
      <c r="BJ169" s="86"/>
      <c r="BK169" s="86"/>
      <c r="BL169" s="86"/>
      <c r="BM169" s="86"/>
      <c r="BN169" s="86"/>
      <c r="BO169" s="86"/>
      <c r="BP169" s="86"/>
      <c r="BQ169" s="86"/>
      <c r="BR169" s="86"/>
      <c r="BS169" s="86"/>
    </row>
    <row r="170" spans="1:71">
      <c r="A170" s="86"/>
      <c r="B170" s="86"/>
      <c r="C170" s="86"/>
      <c r="D170" s="86"/>
      <c r="E170" s="86"/>
      <c r="AP170" s="86"/>
      <c r="AQ170" s="86"/>
      <c r="AR170" s="86"/>
      <c r="AS170" s="86"/>
      <c r="AT170" s="86"/>
      <c r="AU170" s="86"/>
      <c r="AV170" s="86"/>
      <c r="AW170" s="86"/>
      <c r="AX170" s="86"/>
      <c r="AY170" s="86"/>
      <c r="AZ170" s="86"/>
      <c r="BA170" s="86"/>
      <c r="BB170" s="86"/>
      <c r="BC170" s="86"/>
      <c r="BD170" s="86"/>
      <c r="BE170" s="86"/>
      <c r="BF170" s="86"/>
      <c r="BG170" s="86"/>
      <c r="BH170" s="86"/>
      <c r="BI170" s="86"/>
      <c r="BJ170" s="86"/>
      <c r="BK170" s="86"/>
      <c r="BL170" s="86"/>
      <c r="BM170" s="86"/>
      <c r="BN170" s="86"/>
      <c r="BO170" s="86"/>
      <c r="BP170" s="86"/>
      <c r="BQ170" s="86"/>
      <c r="BR170" s="86"/>
      <c r="BS170" s="86"/>
    </row>
    <row r="171" spans="1:71">
      <c r="A171" s="86"/>
      <c r="B171" s="86"/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86"/>
      <c r="BB171" s="86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86"/>
      <c r="BO171" s="86"/>
      <c r="BP171" s="86"/>
      <c r="BQ171" s="86"/>
      <c r="BR171" s="86"/>
      <c r="BS171" s="86"/>
    </row>
    <row r="172" spans="1:71">
      <c r="A172" s="86"/>
      <c r="B172" s="86"/>
      <c r="C172" s="86"/>
      <c r="D172" s="86"/>
      <c r="E172" s="86"/>
      <c r="AP172" s="86"/>
      <c r="AQ172" s="86"/>
      <c r="AR172" s="86"/>
      <c r="AS172" s="86"/>
      <c r="AT172" s="86"/>
      <c r="AU172" s="86"/>
      <c r="AV172" s="86"/>
      <c r="AW172" s="86"/>
      <c r="AX172" s="86"/>
      <c r="AY172" s="86"/>
      <c r="AZ172" s="86"/>
      <c r="BA172" s="86"/>
      <c r="BB172" s="86"/>
      <c r="BC172" s="86"/>
      <c r="BD172" s="86"/>
      <c r="BE172" s="86"/>
      <c r="BF172" s="86"/>
      <c r="BG172" s="86"/>
      <c r="BH172" s="86"/>
      <c r="BI172" s="86"/>
      <c r="BJ172" s="86"/>
      <c r="BK172" s="86"/>
      <c r="BL172" s="86"/>
      <c r="BM172" s="86"/>
      <c r="BN172" s="86"/>
      <c r="BO172" s="86"/>
      <c r="BP172" s="86"/>
      <c r="BQ172" s="86"/>
      <c r="BR172" s="86"/>
      <c r="BS172" s="86"/>
    </row>
    <row r="173" spans="1:71">
      <c r="A173" s="86"/>
      <c r="B173" s="86"/>
      <c r="AP173" s="86"/>
      <c r="AQ173" s="86"/>
      <c r="AR173" s="86"/>
      <c r="AS173" s="86"/>
      <c r="AT173" s="86"/>
      <c r="AU173" s="86"/>
      <c r="AV173" s="86"/>
      <c r="AW173" s="86"/>
      <c r="AX173" s="86"/>
      <c r="AY173" s="86"/>
      <c r="AZ173" s="86"/>
      <c r="BA173" s="86"/>
      <c r="BB173" s="86"/>
      <c r="BC173" s="86"/>
      <c r="BD173" s="86"/>
      <c r="BE173" s="86"/>
      <c r="BF173" s="86"/>
      <c r="BG173" s="86"/>
      <c r="BH173" s="86"/>
      <c r="BI173" s="86"/>
      <c r="BJ173" s="86"/>
      <c r="BK173" s="86"/>
      <c r="BL173" s="86"/>
      <c r="BM173" s="86"/>
      <c r="BN173" s="86"/>
      <c r="BO173" s="86"/>
      <c r="BP173" s="86"/>
      <c r="BQ173" s="86"/>
      <c r="BR173" s="86"/>
      <c r="BS173" s="86"/>
    </row>
    <row r="174" spans="1:71">
      <c r="A174" s="86"/>
      <c r="B174" s="86"/>
      <c r="C174" s="86"/>
      <c r="D174" s="86"/>
      <c r="E174" s="86"/>
      <c r="AP174" s="86"/>
      <c r="AQ174" s="86"/>
      <c r="AR174" s="86"/>
      <c r="AS174" s="86"/>
      <c r="AT174" s="86"/>
      <c r="AU174" s="86"/>
      <c r="AV174" s="86"/>
      <c r="AW174" s="86"/>
      <c r="AX174" s="86"/>
      <c r="AY174" s="86"/>
      <c r="AZ174" s="86"/>
      <c r="BA174" s="86"/>
      <c r="BB174" s="86"/>
      <c r="BC174" s="86"/>
      <c r="BD174" s="86"/>
      <c r="BE174" s="86"/>
      <c r="BF174" s="86"/>
      <c r="BG174" s="86"/>
      <c r="BH174" s="86"/>
      <c r="BI174" s="86"/>
      <c r="BJ174" s="86"/>
      <c r="BK174" s="86"/>
      <c r="BL174" s="86"/>
      <c r="BM174" s="86"/>
      <c r="BN174" s="86"/>
      <c r="BO174" s="86"/>
      <c r="BP174" s="86"/>
      <c r="BQ174" s="86"/>
      <c r="BR174" s="86"/>
      <c r="BS174" s="86"/>
    </row>
    <row r="175" spans="1:71">
      <c r="A175" s="86"/>
      <c r="B175" s="86"/>
      <c r="AP175" s="86"/>
      <c r="AQ175" s="86"/>
      <c r="AR175" s="86"/>
      <c r="AS175" s="86"/>
      <c r="AT175" s="86"/>
      <c r="AU175" s="86"/>
      <c r="AV175" s="86"/>
      <c r="AW175" s="86"/>
      <c r="AX175" s="86"/>
      <c r="AY175" s="86"/>
      <c r="AZ175" s="86"/>
      <c r="BA175" s="86"/>
      <c r="BB175" s="86"/>
      <c r="BC175" s="86"/>
      <c r="BD175" s="86"/>
      <c r="BE175" s="86"/>
      <c r="BF175" s="86"/>
      <c r="BG175" s="86"/>
      <c r="BH175" s="86"/>
      <c r="BI175" s="86"/>
      <c r="BJ175" s="86"/>
      <c r="BK175" s="86"/>
      <c r="BL175" s="86"/>
      <c r="BM175" s="86"/>
      <c r="BN175" s="86"/>
      <c r="BO175" s="86"/>
      <c r="BP175" s="86"/>
      <c r="BQ175" s="86"/>
      <c r="BR175" s="86"/>
      <c r="BS175" s="86"/>
    </row>
    <row r="176" spans="1:71">
      <c r="A176" s="86"/>
      <c r="B176" s="86"/>
      <c r="C176" s="86"/>
      <c r="D176" s="86"/>
      <c r="E176" s="86"/>
      <c r="AP176" s="86"/>
      <c r="AQ176" s="86"/>
      <c r="AR176" s="86"/>
      <c r="AS176" s="86"/>
      <c r="AT176" s="86"/>
      <c r="AU176" s="86"/>
      <c r="AV176" s="86"/>
      <c r="AW176" s="86"/>
      <c r="AX176" s="86"/>
      <c r="AY176" s="86"/>
      <c r="AZ176" s="86"/>
      <c r="BA176" s="86"/>
      <c r="BB176" s="86"/>
      <c r="BC176" s="86"/>
      <c r="BD176" s="86"/>
      <c r="BE176" s="86"/>
      <c r="BF176" s="86"/>
      <c r="BG176" s="86"/>
      <c r="BH176" s="86"/>
      <c r="BI176" s="86"/>
      <c r="BJ176" s="86"/>
      <c r="BK176" s="86"/>
      <c r="BL176" s="86"/>
      <c r="BM176" s="86"/>
      <c r="BN176" s="86"/>
      <c r="BO176" s="86"/>
      <c r="BP176" s="86"/>
      <c r="BQ176" s="86"/>
      <c r="BR176" s="86"/>
      <c r="BS176" s="86"/>
    </row>
    <row r="177" spans="1:71">
      <c r="A177" s="86"/>
      <c r="B177" s="86"/>
      <c r="AP177" s="86"/>
      <c r="AQ177" s="86"/>
      <c r="AR177" s="86"/>
      <c r="AS177" s="86"/>
      <c r="AT177" s="86"/>
      <c r="AU177" s="86"/>
      <c r="AV177" s="86"/>
      <c r="AW177" s="86"/>
      <c r="AX177" s="86"/>
      <c r="AY177" s="86"/>
      <c r="AZ177" s="86"/>
      <c r="BA177" s="86"/>
      <c r="BB177" s="86"/>
      <c r="BC177" s="86"/>
      <c r="BD177" s="86"/>
      <c r="BE177" s="86"/>
      <c r="BF177" s="86"/>
      <c r="BG177" s="86"/>
      <c r="BH177" s="86"/>
      <c r="BI177" s="86"/>
      <c r="BJ177" s="86"/>
      <c r="BK177" s="86"/>
      <c r="BL177" s="86"/>
      <c r="BM177" s="86"/>
      <c r="BN177" s="86"/>
      <c r="BO177" s="86"/>
      <c r="BP177" s="86"/>
      <c r="BQ177" s="86"/>
      <c r="BR177" s="86"/>
      <c r="BS177" s="86"/>
    </row>
    <row r="178" spans="1:71">
      <c r="A178" s="86"/>
      <c r="B178" s="86"/>
      <c r="C178" s="86"/>
      <c r="D178" s="86"/>
      <c r="E178" s="86"/>
      <c r="AP178" s="86"/>
      <c r="AQ178" s="86"/>
      <c r="AR178" s="86"/>
      <c r="AS178" s="86"/>
      <c r="AT178" s="86"/>
      <c r="AU178" s="86"/>
      <c r="AV178" s="86"/>
      <c r="AW178" s="86"/>
      <c r="AX178" s="86"/>
      <c r="AY178" s="86"/>
      <c r="AZ178" s="86"/>
      <c r="BA178" s="86"/>
      <c r="BB178" s="86"/>
      <c r="BC178" s="86"/>
      <c r="BD178" s="86"/>
      <c r="BE178" s="86"/>
      <c r="BF178" s="86"/>
      <c r="BG178" s="86"/>
      <c r="BH178" s="86"/>
      <c r="BI178" s="86"/>
      <c r="BJ178" s="86"/>
      <c r="BK178" s="86"/>
      <c r="BL178" s="86"/>
      <c r="BM178" s="86"/>
      <c r="BN178" s="86"/>
      <c r="BO178" s="86"/>
      <c r="BP178" s="86"/>
      <c r="BQ178" s="86"/>
      <c r="BR178" s="86"/>
      <c r="BS178" s="86"/>
    </row>
    <row r="179" spans="1:71">
      <c r="A179" s="86"/>
      <c r="B179" s="86"/>
      <c r="AP179" s="86"/>
      <c r="AQ179" s="86"/>
      <c r="AR179" s="86"/>
      <c r="AS179" s="86"/>
      <c r="AT179" s="86"/>
      <c r="AU179" s="86"/>
      <c r="AV179" s="86"/>
      <c r="AW179" s="86"/>
      <c r="AX179" s="86"/>
      <c r="AY179" s="86"/>
      <c r="AZ179" s="86"/>
      <c r="BA179" s="86"/>
      <c r="BB179" s="86"/>
      <c r="BC179" s="86"/>
      <c r="BD179" s="86"/>
      <c r="BE179" s="86"/>
      <c r="BF179" s="86"/>
      <c r="BG179" s="86"/>
      <c r="BH179" s="86"/>
      <c r="BI179" s="86"/>
      <c r="BJ179" s="86"/>
      <c r="BK179" s="86"/>
      <c r="BL179" s="86"/>
      <c r="BM179" s="86"/>
      <c r="BN179" s="86"/>
      <c r="BO179" s="86"/>
      <c r="BP179" s="86"/>
      <c r="BQ179" s="86"/>
      <c r="BR179" s="86"/>
      <c r="BS179" s="86"/>
    </row>
    <row r="180" spans="1:71">
      <c r="A180" s="86"/>
      <c r="B180" s="86"/>
      <c r="C180" s="86"/>
      <c r="D180" s="86"/>
      <c r="E180" s="86"/>
      <c r="AP180" s="86"/>
      <c r="AQ180" s="86"/>
      <c r="AR180" s="86"/>
      <c r="AS180" s="86"/>
      <c r="AT180" s="86"/>
      <c r="AU180" s="86"/>
      <c r="AV180" s="86"/>
      <c r="AW180" s="86"/>
      <c r="AX180" s="86"/>
      <c r="AY180" s="86"/>
      <c r="AZ180" s="86"/>
      <c r="BA180" s="86"/>
      <c r="BB180" s="86"/>
      <c r="BC180" s="86"/>
      <c r="BD180" s="86"/>
      <c r="BE180" s="86"/>
      <c r="BF180" s="86"/>
      <c r="BG180" s="86"/>
      <c r="BH180" s="86"/>
      <c r="BI180" s="86"/>
      <c r="BJ180" s="86"/>
      <c r="BK180" s="86"/>
      <c r="BL180" s="86"/>
      <c r="BM180" s="86"/>
      <c r="BN180" s="86"/>
      <c r="BO180" s="86"/>
      <c r="BP180" s="86"/>
      <c r="BQ180" s="86"/>
      <c r="BR180" s="86"/>
      <c r="BS180" s="86"/>
    </row>
    <row r="181" spans="1:71">
      <c r="A181" s="86"/>
      <c r="B181" s="86"/>
      <c r="AP181" s="86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86"/>
      <c r="BN181" s="86"/>
      <c r="BO181" s="86"/>
      <c r="BP181" s="86"/>
      <c r="BQ181" s="86"/>
      <c r="BR181" s="86"/>
      <c r="BS181" s="86"/>
    </row>
    <row r="182" spans="1:71">
      <c r="A182" s="86"/>
      <c r="B182" s="86"/>
      <c r="C182" s="86"/>
      <c r="D182" s="86"/>
      <c r="E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</row>
    <row r="183" spans="1:71">
      <c r="A183" s="86"/>
      <c r="B183" s="86"/>
      <c r="AP183" s="86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  <c r="BC183" s="86"/>
      <c r="BD183" s="86"/>
      <c r="BE183" s="86"/>
      <c r="BF183" s="86"/>
      <c r="BG183" s="86"/>
      <c r="BH183" s="86"/>
      <c r="BI183" s="86"/>
      <c r="BJ183" s="86"/>
      <c r="BK183" s="86"/>
      <c r="BL183" s="86"/>
      <c r="BM183" s="86"/>
      <c r="BN183" s="86"/>
      <c r="BO183" s="86"/>
      <c r="BP183" s="86"/>
      <c r="BQ183" s="86"/>
      <c r="BR183" s="86"/>
      <c r="BS183" s="86"/>
    </row>
    <row r="184" spans="1:71">
      <c r="A184" s="86"/>
      <c r="B184" s="86"/>
      <c r="C184" s="86"/>
      <c r="D184" s="86"/>
      <c r="E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86"/>
      <c r="BN184" s="86"/>
      <c r="BO184" s="86"/>
      <c r="BP184" s="86"/>
      <c r="BQ184" s="86"/>
      <c r="BR184" s="86"/>
      <c r="BS184" s="86"/>
    </row>
    <row r="185" spans="1:71">
      <c r="A185" s="86"/>
      <c r="B185" s="86"/>
      <c r="AP185" s="86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  <c r="BC185" s="86"/>
      <c r="BD185" s="86"/>
      <c r="BE185" s="86"/>
      <c r="BF185" s="86"/>
      <c r="BG185" s="86"/>
      <c r="BH185" s="86"/>
      <c r="BI185" s="86"/>
      <c r="BJ185" s="86"/>
      <c r="BK185" s="86"/>
      <c r="BL185" s="86"/>
      <c r="BM185" s="86"/>
      <c r="BN185" s="86"/>
      <c r="BO185" s="86"/>
      <c r="BP185" s="86"/>
      <c r="BQ185" s="86"/>
      <c r="BR185" s="86"/>
      <c r="BS185" s="86"/>
    </row>
    <row r="186" spans="1:71">
      <c r="A186" s="86"/>
      <c r="B186" s="86"/>
      <c r="C186" s="86"/>
      <c r="D186" s="86"/>
      <c r="E186" s="86"/>
      <c r="AP186" s="86"/>
      <c r="AQ186" s="86"/>
      <c r="AR186" s="86"/>
      <c r="AS186" s="86"/>
      <c r="AT186" s="86"/>
      <c r="AU186" s="86"/>
      <c r="AV186" s="86"/>
      <c r="AW186" s="86"/>
      <c r="AX186" s="86"/>
      <c r="AY186" s="86"/>
      <c r="AZ186" s="86"/>
      <c r="BA186" s="86"/>
      <c r="BB186" s="86"/>
      <c r="BC186" s="86"/>
      <c r="BD186" s="86"/>
      <c r="BE186" s="86"/>
      <c r="BF186" s="86"/>
      <c r="BG186" s="86"/>
      <c r="BH186" s="86"/>
      <c r="BI186" s="86"/>
      <c r="BJ186" s="86"/>
      <c r="BK186" s="86"/>
      <c r="BL186" s="86"/>
      <c r="BM186" s="86"/>
      <c r="BN186" s="86"/>
      <c r="BO186" s="86"/>
      <c r="BP186" s="86"/>
      <c r="BQ186" s="86"/>
      <c r="BR186" s="86"/>
      <c r="BS186" s="86"/>
    </row>
    <row r="187" spans="1:71">
      <c r="A187" s="86"/>
      <c r="B187" s="86"/>
      <c r="AP187" s="86"/>
      <c r="AQ187" s="86"/>
      <c r="AR187" s="86"/>
      <c r="AS187" s="86"/>
      <c r="AT187" s="86"/>
      <c r="AU187" s="86"/>
      <c r="AV187" s="86"/>
      <c r="AW187" s="86"/>
      <c r="AX187" s="86"/>
      <c r="AY187" s="86"/>
      <c r="AZ187" s="86"/>
      <c r="BA187" s="86"/>
      <c r="BB187" s="86"/>
      <c r="BC187" s="86"/>
      <c r="BD187" s="86"/>
      <c r="BE187" s="86"/>
      <c r="BF187" s="86"/>
      <c r="BG187" s="86"/>
      <c r="BH187" s="86"/>
      <c r="BI187" s="86"/>
      <c r="BJ187" s="86"/>
      <c r="BK187" s="86"/>
      <c r="BL187" s="86"/>
      <c r="BM187" s="86"/>
      <c r="BN187" s="86"/>
      <c r="BO187" s="86"/>
      <c r="BP187" s="86"/>
      <c r="BQ187" s="86"/>
      <c r="BR187" s="86"/>
      <c r="BS187" s="86"/>
    </row>
    <row r="188" spans="1:71">
      <c r="A188" s="86"/>
      <c r="B188" s="86"/>
      <c r="C188" s="86"/>
      <c r="D188" s="86"/>
      <c r="E188" s="86"/>
      <c r="AP188" s="86"/>
      <c r="AQ188" s="86"/>
      <c r="AR188" s="86"/>
      <c r="AS188" s="86"/>
      <c r="AT188" s="86"/>
      <c r="AU188" s="86"/>
      <c r="AV188" s="86"/>
      <c r="AW188" s="86"/>
      <c r="AX188" s="86"/>
      <c r="AY188" s="86"/>
      <c r="AZ188" s="86"/>
      <c r="BA188" s="86"/>
      <c r="BB188" s="86"/>
      <c r="BC188" s="86"/>
      <c r="BD188" s="86"/>
      <c r="BE188" s="86"/>
      <c r="BF188" s="86"/>
      <c r="BG188" s="86"/>
      <c r="BH188" s="86"/>
      <c r="BI188" s="86"/>
      <c r="BJ188" s="86"/>
      <c r="BK188" s="86"/>
      <c r="BL188" s="86"/>
      <c r="BM188" s="86"/>
      <c r="BN188" s="86"/>
      <c r="BO188" s="86"/>
      <c r="BP188" s="86"/>
      <c r="BQ188" s="86"/>
      <c r="BR188" s="86"/>
      <c r="BS188" s="86"/>
    </row>
    <row r="189" spans="1:71">
      <c r="A189" s="86"/>
      <c r="B189" s="86"/>
      <c r="AP189" s="86"/>
      <c r="AQ189" s="86"/>
      <c r="AR189" s="86"/>
      <c r="AS189" s="86"/>
      <c r="AT189" s="86"/>
      <c r="AU189" s="86"/>
      <c r="AV189" s="86"/>
      <c r="AW189" s="86"/>
      <c r="AX189" s="86"/>
      <c r="AY189" s="86"/>
      <c r="AZ189" s="86"/>
      <c r="BA189" s="86"/>
      <c r="BB189" s="86"/>
      <c r="BC189" s="86"/>
      <c r="BD189" s="86"/>
      <c r="BE189" s="86"/>
      <c r="BF189" s="86"/>
      <c r="BG189" s="86"/>
      <c r="BH189" s="86"/>
      <c r="BI189" s="86"/>
      <c r="BJ189" s="86"/>
      <c r="BK189" s="86"/>
      <c r="BL189" s="86"/>
      <c r="BM189" s="86"/>
      <c r="BN189" s="86"/>
      <c r="BO189" s="86"/>
      <c r="BP189" s="86"/>
      <c r="BQ189" s="86"/>
      <c r="BR189" s="86"/>
      <c r="BS189" s="86"/>
    </row>
    <row r="190" spans="1:71">
      <c r="A190" s="86"/>
      <c r="B190" s="86"/>
      <c r="C190" s="86"/>
      <c r="D190" s="86"/>
      <c r="E190" s="86"/>
      <c r="AP190" s="86"/>
      <c r="AQ190" s="86"/>
      <c r="AR190" s="86"/>
      <c r="AS190" s="86"/>
      <c r="AT190" s="86"/>
      <c r="AU190" s="86"/>
      <c r="AV190" s="86"/>
      <c r="AW190" s="86"/>
      <c r="AX190" s="86"/>
      <c r="AY190" s="86"/>
      <c r="AZ190" s="86"/>
      <c r="BA190" s="86"/>
      <c r="BB190" s="86"/>
      <c r="BC190" s="86"/>
      <c r="BD190" s="86"/>
      <c r="BE190" s="86"/>
      <c r="BF190" s="86"/>
      <c r="BG190" s="86"/>
      <c r="BH190" s="86"/>
      <c r="BI190" s="86"/>
      <c r="BJ190" s="86"/>
      <c r="BK190" s="86"/>
      <c r="BL190" s="86"/>
      <c r="BM190" s="86"/>
      <c r="BN190" s="86"/>
      <c r="BO190" s="86"/>
      <c r="BP190" s="86"/>
      <c r="BQ190" s="86"/>
      <c r="BR190" s="86"/>
      <c r="BS190" s="86"/>
    </row>
    <row r="191" spans="1:71">
      <c r="A191" s="86"/>
      <c r="B191" s="86"/>
      <c r="AP191" s="86"/>
      <c r="AQ191" s="86"/>
      <c r="AR191" s="86"/>
      <c r="AS191" s="86"/>
      <c r="AT191" s="86"/>
      <c r="AU191" s="86"/>
      <c r="AV191" s="86"/>
      <c r="AW191" s="86"/>
      <c r="AX191" s="86"/>
      <c r="AY191" s="86"/>
      <c r="AZ191" s="86"/>
      <c r="BA191" s="86"/>
      <c r="BB191" s="86"/>
      <c r="BC191" s="86"/>
      <c r="BD191" s="86"/>
      <c r="BE191" s="86"/>
      <c r="BF191" s="86"/>
      <c r="BG191" s="86"/>
      <c r="BH191" s="86"/>
      <c r="BI191" s="86"/>
      <c r="BJ191" s="86"/>
      <c r="BK191" s="86"/>
      <c r="BL191" s="86"/>
      <c r="BM191" s="86"/>
      <c r="BN191" s="86"/>
      <c r="BO191" s="86"/>
      <c r="BP191" s="86"/>
      <c r="BQ191" s="86"/>
      <c r="BR191" s="86"/>
      <c r="BS191" s="86"/>
    </row>
    <row r="192" spans="1:71">
      <c r="A192" s="86"/>
      <c r="B192" s="86"/>
      <c r="C192" s="86"/>
      <c r="D192" s="86"/>
      <c r="E192" s="86"/>
      <c r="AP192" s="86"/>
      <c r="AQ192" s="86"/>
      <c r="AR192" s="86"/>
      <c r="AS192" s="86"/>
      <c r="AT192" s="86"/>
      <c r="AU192" s="86"/>
      <c r="AV192" s="86"/>
      <c r="AW192" s="86"/>
      <c r="AX192" s="86"/>
      <c r="AY192" s="86"/>
      <c r="AZ192" s="86"/>
      <c r="BA192" s="86"/>
      <c r="BB192" s="86"/>
      <c r="BC192" s="86"/>
      <c r="BD192" s="86"/>
      <c r="BE192" s="86"/>
      <c r="BF192" s="86"/>
      <c r="BG192" s="86"/>
      <c r="BH192" s="86"/>
      <c r="BI192" s="86"/>
      <c r="BJ192" s="86"/>
      <c r="BK192" s="86"/>
      <c r="BL192" s="86"/>
      <c r="BM192" s="86"/>
      <c r="BN192" s="86"/>
      <c r="BO192" s="86"/>
      <c r="BP192" s="86"/>
      <c r="BQ192" s="86"/>
      <c r="BR192" s="86"/>
      <c r="BS192" s="86"/>
    </row>
    <row r="193" spans="1:71">
      <c r="A193" s="86"/>
      <c r="B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86"/>
      <c r="BN193" s="86"/>
      <c r="BO193" s="86"/>
      <c r="BP193" s="86"/>
      <c r="BQ193" s="86"/>
      <c r="BR193" s="86"/>
      <c r="BS193" s="86"/>
    </row>
    <row r="194" spans="1:71">
      <c r="A194" s="86"/>
      <c r="B194" s="86"/>
      <c r="C194" s="86"/>
      <c r="D194" s="86"/>
      <c r="E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</row>
    <row r="195" spans="1:71">
      <c r="A195" s="86"/>
      <c r="B195" s="86"/>
      <c r="AP195" s="86"/>
      <c r="AQ195" s="86"/>
      <c r="AR195" s="86"/>
      <c r="AS195" s="86"/>
      <c r="AT195" s="86"/>
      <c r="AU195" s="86"/>
      <c r="AV195" s="86"/>
      <c r="AW195" s="86"/>
      <c r="AX195" s="86"/>
      <c r="AY195" s="86"/>
      <c r="AZ195" s="86"/>
      <c r="BA195" s="86"/>
      <c r="BB195" s="86"/>
      <c r="BC195" s="86"/>
      <c r="BD195" s="86"/>
      <c r="BE195" s="86"/>
      <c r="BF195" s="86"/>
      <c r="BG195" s="86"/>
      <c r="BH195" s="86"/>
      <c r="BI195" s="86"/>
      <c r="BJ195" s="86"/>
      <c r="BK195" s="86"/>
      <c r="BL195" s="86"/>
      <c r="BM195" s="86"/>
      <c r="BN195" s="86"/>
      <c r="BO195" s="86"/>
      <c r="BP195" s="86"/>
      <c r="BQ195" s="86"/>
      <c r="BR195" s="86"/>
      <c r="BS195" s="86"/>
    </row>
    <row r="196" spans="1:71">
      <c r="A196" s="86"/>
      <c r="B196" s="86"/>
      <c r="C196" s="86"/>
      <c r="D196" s="86"/>
      <c r="E196" s="86"/>
      <c r="AP196" s="86"/>
      <c r="AQ196" s="86"/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6"/>
      <c r="BQ196" s="86"/>
      <c r="BR196" s="86"/>
      <c r="BS196" s="86"/>
    </row>
    <row r="197" spans="1:71">
      <c r="A197" s="86"/>
      <c r="B197" s="86"/>
      <c r="AP197" s="86"/>
      <c r="AQ197" s="86"/>
      <c r="AR197" s="86"/>
      <c r="AS197" s="86"/>
      <c r="AT197" s="86"/>
      <c r="AU197" s="86"/>
      <c r="AV197" s="86"/>
      <c r="AW197" s="86"/>
      <c r="AX197" s="86"/>
      <c r="AY197" s="86"/>
      <c r="AZ197" s="86"/>
      <c r="BA197" s="86"/>
      <c r="BB197" s="86"/>
      <c r="BC197" s="86"/>
      <c r="BD197" s="86"/>
      <c r="BE197" s="86"/>
      <c r="BF197" s="86"/>
      <c r="BG197" s="86"/>
      <c r="BH197" s="86"/>
      <c r="BI197" s="86"/>
      <c r="BJ197" s="86"/>
      <c r="BK197" s="86"/>
      <c r="BL197" s="86"/>
      <c r="BM197" s="86"/>
      <c r="BN197" s="86"/>
      <c r="BO197" s="86"/>
      <c r="BP197" s="86"/>
      <c r="BQ197" s="86"/>
      <c r="BR197" s="86"/>
      <c r="BS197" s="86"/>
    </row>
    <row r="198" spans="1:71">
      <c r="A198" s="86"/>
      <c r="B198" s="86"/>
      <c r="C198" s="86"/>
      <c r="D198" s="86"/>
      <c r="E198" s="86"/>
      <c r="AP198" s="86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6"/>
      <c r="BQ198" s="86"/>
      <c r="BR198" s="86"/>
      <c r="BS198" s="86"/>
    </row>
    <row r="199" spans="1:71">
      <c r="A199" s="86"/>
      <c r="B199" s="86"/>
      <c r="AP199" s="86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86"/>
      <c r="BN199" s="86"/>
      <c r="BO199" s="86"/>
      <c r="BP199" s="86"/>
      <c r="BQ199" s="86"/>
      <c r="BR199" s="86"/>
      <c r="BS199" s="86"/>
    </row>
    <row r="200" spans="1:71">
      <c r="A200" s="86"/>
      <c r="B200" s="86"/>
      <c r="C200" s="86"/>
      <c r="D200" s="86"/>
      <c r="E200" s="86"/>
      <c r="AP200" s="86"/>
      <c r="AQ200" s="86"/>
      <c r="AR200" s="86"/>
      <c r="AS200" s="86"/>
      <c r="AT200" s="86"/>
      <c r="AU200" s="86"/>
      <c r="AV200" s="86"/>
      <c r="AW200" s="86"/>
      <c r="AX200" s="86"/>
      <c r="AY200" s="86"/>
      <c r="AZ200" s="86"/>
      <c r="BA200" s="86"/>
      <c r="BB200" s="86"/>
      <c r="BC200" s="86"/>
      <c r="BD200" s="86"/>
      <c r="BE200" s="86"/>
      <c r="BF200" s="86"/>
      <c r="BG200" s="86"/>
      <c r="BH200" s="86"/>
      <c r="BI200" s="86"/>
      <c r="BJ200" s="86"/>
      <c r="BK200" s="86"/>
      <c r="BL200" s="86"/>
      <c r="BM200" s="86"/>
      <c r="BN200" s="86"/>
      <c r="BO200" s="86"/>
      <c r="BP200" s="86"/>
      <c r="BQ200" s="86"/>
      <c r="BR200" s="86"/>
      <c r="BS200" s="86"/>
    </row>
    <row r="201" spans="1:71">
      <c r="A201" s="86"/>
      <c r="B201" s="86"/>
      <c r="AP201" s="86"/>
      <c r="AQ201" s="86"/>
      <c r="AR201" s="86"/>
      <c r="AS201" s="86"/>
      <c r="AT201" s="86"/>
      <c r="AU201" s="86"/>
      <c r="AV201" s="86"/>
      <c r="AW201" s="86"/>
      <c r="AX201" s="86"/>
      <c r="AY201" s="86"/>
      <c r="AZ201" s="86"/>
      <c r="BA201" s="86"/>
      <c r="BB201" s="86"/>
      <c r="BC201" s="86"/>
      <c r="BD201" s="86"/>
      <c r="BE201" s="86"/>
      <c r="BF201" s="86"/>
      <c r="BG201" s="86"/>
      <c r="BH201" s="86"/>
      <c r="BI201" s="86"/>
      <c r="BJ201" s="86"/>
      <c r="BK201" s="86"/>
      <c r="BL201" s="86"/>
      <c r="BM201" s="86"/>
      <c r="BN201" s="86"/>
      <c r="BO201" s="86"/>
      <c r="BP201" s="86"/>
      <c r="BQ201" s="86"/>
      <c r="BR201" s="86"/>
      <c r="BS201" s="86"/>
    </row>
    <row r="202" spans="1:71">
      <c r="A202" s="86"/>
      <c r="B202" s="86"/>
      <c r="C202" s="86"/>
      <c r="D202" s="86"/>
      <c r="E202" s="86"/>
      <c r="AP202" s="86"/>
      <c r="AQ202" s="86"/>
      <c r="AR202" s="86"/>
      <c r="AS202" s="86"/>
      <c r="AT202" s="86"/>
      <c r="AU202" s="86"/>
      <c r="AV202" s="86"/>
      <c r="AW202" s="86"/>
      <c r="AX202" s="86"/>
      <c r="AY202" s="86"/>
      <c r="AZ202" s="86"/>
      <c r="BA202" s="86"/>
      <c r="BB202" s="86"/>
      <c r="BC202" s="86"/>
      <c r="BD202" s="86"/>
      <c r="BE202" s="86"/>
      <c r="BF202" s="86"/>
      <c r="BG202" s="86"/>
      <c r="BH202" s="86"/>
      <c r="BI202" s="86"/>
      <c r="BJ202" s="86"/>
      <c r="BK202" s="86"/>
      <c r="BL202" s="86"/>
      <c r="BM202" s="86"/>
      <c r="BN202" s="86"/>
      <c r="BO202" s="86"/>
      <c r="BP202" s="86"/>
      <c r="BQ202" s="86"/>
      <c r="BR202" s="86"/>
      <c r="BS202" s="86"/>
    </row>
    <row r="203" spans="1:71">
      <c r="A203" s="86"/>
      <c r="B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86"/>
      <c r="BN203" s="86"/>
      <c r="BO203" s="86"/>
      <c r="BP203" s="86"/>
      <c r="BQ203" s="86"/>
      <c r="BR203" s="86"/>
      <c r="BS203" s="86"/>
    </row>
    <row r="204" spans="1:71">
      <c r="A204" s="86"/>
      <c r="B204" s="86"/>
      <c r="C204" s="86"/>
      <c r="D204" s="86"/>
      <c r="E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86"/>
      <c r="BN204" s="86"/>
      <c r="BO204" s="86"/>
      <c r="BP204" s="86"/>
      <c r="BQ204" s="86"/>
      <c r="BR204" s="86"/>
      <c r="BS204" s="86"/>
    </row>
    <row r="205" spans="1:71">
      <c r="A205" s="86"/>
      <c r="B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86"/>
      <c r="BO205" s="86"/>
      <c r="BP205" s="86"/>
      <c r="BQ205" s="86"/>
      <c r="BR205" s="86"/>
      <c r="BS205" s="86"/>
    </row>
    <row r="206" spans="1:71">
      <c r="A206" s="86"/>
      <c r="B206" s="86"/>
      <c r="C206" s="86"/>
      <c r="D206" s="86"/>
      <c r="E206" s="86"/>
      <c r="AP206" s="86"/>
      <c r="AQ206" s="86"/>
      <c r="AR206" s="86"/>
      <c r="AS206" s="86"/>
      <c r="AT206" s="86"/>
      <c r="AU206" s="86"/>
      <c r="AV206" s="86"/>
      <c r="AW206" s="86"/>
      <c r="AX206" s="86"/>
      <c r="AY206" s="86"/>
      <c r="AZ206" s="86"/>
      <c r="BA206" s="86"/>
      <c r="BB206" s="86"/>
      <c r="BC206" s="86"/>
      <c r="BD206" s="86"/>
      <c r="BE206" s="86"/>
      <c r="BF206" s="86"/>
      <c r="BG206" s="86"/>
      <c r="BH206" s="86"/>
      <c r="BI206" s="86"/>
      <c r="BJ206" s="86"/>
      <c r="BK206" s="86"/>
      <c r="BL206" s="86"/>
      <c r="BM206" s="86"/>
      <c r="BN206" s="86"/>
      <c r="BO206" s="86"/>
      <c r="BP206" s="86"/>
      <c r="BQ206" s="86"/>
      <c r="BR206" s="86"/>
      <c r="BS206" s="86"/>
    </row>
    <row r="207" spans="1:71">
      <c r="A207" s="86"/>
      <c r="B207" s="86"/>
      <c r="AP207" s="86"/>
      <c r="AQ207" s="86"/>
      <c r="AR207" s="86"/>
      <c r="AS207" s="86"/>
      <c r="AT207" s="86"/>
      <c r="AU207" s="86"/>
      <c r="AV207" s="86"/>
      <c r="AW207" s="86"/>
      <c r="AX207" s="86"/>
      <c r="AY207" s="86"/>
      <c r="AZ207" s="86"/>
      <c r="BA207" s="86"/>
      <c r="BB207" s="86"/>
      <c r="BC207" s="86"/>
      <c r="BD207" s="86"/>
      <c r="BE207" s="86"/>
      <c r="BF207" s="86"/>
      <c r="BG207" s="86"/>
      <c r="BH207" s="86"/>
      <c r="BI207" s="86"/>
      <c r="BJ207" s="86"/>
      <c r="BK207" s="86"/>
      <c r="BL207" s="86"/>
      <c r="BM207" s="86"/>
      <c r="BN207" s="86"/>
      <c r="BO207" s="86"/>
      <c r="BP207" s="86"/>
      <c r="BQ207" s="86"/>
      <c r="BR207" s="86"/>
      <c r="BS207" s="86"/>
    </row>
    <row r="208" spans="1:71">
      <c r="A208" s="86"/>
      <c r="B208" s="86"/>
      <c r="C208" s="86"/>
      <c r="D208" s="86"/>
      <c r="E208" s="86"/>
      <c r="AP208" s="86"/>
      <c r="AQ208" s="86"/>
      <c r="AR208" s="86"/>
      <c r="AS208" s="86"/>
      <c r="AT208" s="86"/>
      <c r="AU208" s="86"/>
      <c r="AV208" s="86"/>
      <c r="AW208" s="86"/>
      <c r="AX208" s="86"/>
      <c r="AY208" s="86"/>
      <c r="AZ208" s="86"/>
      <c r="BA208" s="86"/>
      <c r="BB208" s="86"/>
      <c r="BC208" s="86"/>
      <c r="BD208" s="86"/>
      <c r="BE208" s="86"/>
      <c r="BF208" s="86"/>
      <c r="BG208" s="86"/>
      <c r="BH208" s="86"/>
      <c r="BI208" s="86"/>
      <c r="BJ208" s="86"/>
      <c r="BK208" s="86"/>
      <c r="BL208" s="86"/>
      <c r="BM208" s="86"/>
      <c r="BN208" s="86"/>
      <c r="BO208" s="86"/>
      <c r="BP208" s="86"/>
      <c r="BQ208" s="86"/>
      <c r="BR208" s="86"/>
      <c r="BS208" s="86"/>
    </row>
    <row r="209" spans="1:71">
      <c r="A209" s="86"/>
      <c r="B209" s="86"/>
      <c r="AP209" s="86"/>
      <c r="AQ209" s="86"/>
      <c r="AR209" s="86"/>
      <c r="AS209" s="86"/>
      <c r="AT209" s="86"/>
      <c r="AU209" s="86"/>
      <c r="AV209" s="86"/>
      <c r="AW209" s="86"/>
      <c r="AX209" s="86"/>
      <c r="AY209" s="86"/>
      <c r="AZ209" s="86"/>
      <c r="BA209" s="86"/>
      <c r="BB209" s="86"/>
      <c r="BC209" s="86"/>
      <c r="BD209" s="86"/>
      <c r="BE209" s="86"/>
      <c r="BF209" s="86"/>
      <c r="BG209" s="86"/>
      <c r="BH209" s="86"/>
      <c r="BI209" s="86"/>
      <c r="BJ209" s="86"/>
      <c r="BK209" s="86"/>
      <c r="BL209" s="86"/>
      <c r="BM209" s="86"/>
      <c r="BN209" s="86"/>
      <c r="BO209" s="86"/>
      <c r="BP209" s="86"/>
      <c r="BQ209" s="86"/>
      <c r="BR209" s="86"/>
      <c r="BS209" s="86"/>
    </row>
    <row r="210" spans="1:71">
      <c r="A210" s="86"/>
      <c r="B210" s="86"/>
      <c r="C210" s="86"/>
      <c r="D210" s="86"/>
      <c r="E210" s="86"/>
      <c r="AP210" s="86"/>
      <c r="AQ210" s="86"/>
      <c r="AR210" s="86"/>
      <c r="AS210" s="86"/>
      <c r="AT210" s="86"/>
      <c r="AU210" s="86"/>
      <c r="AV210" s="86"/>
      <c r="AW210" s="86"/>
      <c r="AX210" s="86"/>
      <c r="AY210" s="86"/>
      <c r="AZ210" s="86"/>
      <c r="BA210" s="86"/>
      <c r="BB210" s="86"/>
      <c r="BC210" s="86"/>
      <c r="BD210" s="86"/>
      <c r="BE210" s="86"/>
      <c r="BF210" s="86"/>
      <c r="BG210" s="86"/>
      <c r="BH210" s="86"/>
      <c r="BI210" s="86"/>
      <c r="BJ210" s="86"/>
      <c r="BK210" s="86"/>
      <c r="BL210" s="86"/>
      <c r="BM210" s="86"/>
      <c r="BN210" s="86"/>
      <c r="BO210" s="86"/>
      <c r="BP210" s="86"/>
      <c r="BQ210" s="86"/>
      <c r="BR210" s="86"/>
      <c r="BS210" s="86"/>
    </row>
    <row r="211" spans="1:71">
      <c r="A211" s="86"/>
      <c r="B211" s="86"/>
      <c r="AP211" s="86"/>
      <c r="AQ211" s="86"/>
      <c r="AR211" s="86"/>
      <c r="AS211" s="86"/>
      <c r="AT211" s="86"/>
      <c r="AU211" s="86"/>
      <c r="AV211" s="86"/>
      <c r="AW211" s="86"/>
      <c r="AX211" s="86"/>
      <c r="AY211" s="86"/>
      <c r="AZ211" s="86"/>
      <c r="BA211" s="86"/>
      <c r="BB211" s="86"/>
      <c r="BC211" s="86"/>
      <c r="BD211" s="86"/>
      <c r="BE211" s="86"/>
      <c r="BF211" s="86"/>
      <c r="BG211" s="86"/>
      <c r="BH211" s="86"/>
      <c r="BI211" s="86"/>
      <c r="BJ211" s="86"/>
      <c r="BK211" s="86"/>
      <c r="BL211" s="86"/>
      <c r="BM211" s="86"/>
      <c r="BN211" s="86"/>
      <c r="BO211" s="86"/>
      <c r="BP211" s="86"/>
      <c r="BQ211" s="86"/>
      <c r="BR211" s="86"/>
      <c r="BS211" s="86"/>
    </row>
    <row r="212" spans="1:71">
      <c r="A212" s="86"/>
      <c r="B212" s="86"/>
      <c r="C212" s="86"/>
      <c r="D212" s="86"/>
      <c r="E212" s="86"/>
      <c r="AP212" s="86"/>
      <c r="AQ212" s="86"/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86"/>
      <c r="BN212" s="86"/>
      <c r="BO212" s="86"/>
      <c r="BP212" s="86"/>
      <c r="BQ212" s="86"/>
      <c r="BR212" s="86"/>
      <c r="BS212" s="86"/>
    </row>
    <row r="213" spans="1:71">
      <c r="A213" s="86"/>
      <c r="B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86"/>
      <c r="BN213" s="86"/>
      <c r="BO213" s="86"/>
      <c r="BP213" s="86"/>
      <c r="BQ213" s="86"/>
      <c r="BR213" s="86"/>
      <c r="BS213" s="86"/>
    </row>
    <row r="214" spans="1:71">
      <c r="A214" s="86"/>
      <c r="B214" s="86"/>
      <c r="C214" s="86"/>
      <c r="D214" s="86"/>
      <c r="E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86"/>
      <c r="BN214" s="86"/>
      <c r="BO214" s="86"/>
      <c r="BP214" s="86"/>
      <c r="BQ214" s="86"/>
      <c r="BR214" s="86"/>
      <c r="BS214" s="86"/>
    </row>
    <row r="215" spans="1:71">
      <c r="A215" s="86"/>
      <c r="B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6"/>
      <c r="BQ215" s="86"/>
      <c r="BR215" s="86"/>
      <c r="BS215" s="86"/>
    </row>
    <row r="216" spans="1:71">
      <c r="A216" s="86"/>
      <c r="B216" s="86"/>
      <c r="C216" s="86"/>
      <c r="D216" s="86"/>
      <c r="E216" s="86"/>
      <c r="AP216" s="86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6"/>
      <c r="BQ216" s="86"/>
      <c r="BR216" s="86"/>
      <c r="BS216" s="86"/>
    </row>
    <row r="217" spans="1:71">
      <c r="A217" s="86"/>
      <c r="B217" s="86"/>
      <c r="AP217" s="86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6"/>
      <c r="BQ217" s="86"/>
      <c r="BR217" s="86"/>
      <c r="BS217" s="86"/>
    </row>
    <row r="218" spans="1:71">
      <c r="A218" s="86"/>
      <c r="B218" s="86"/>
      <c r="C218" s="86"/>
      <c r="D218" s="86"/>
      <c r="E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6"/>
      <c r="BN218" s="86"/>
      <c r="BO218" s="86"/>
      <c r="BP218" s="86"/>
      <c r="BQ218" s="86"/>
      <c r="BR218" s="86"/>
      <c r="BS218" s="86"/>
    </row>
    <row r="219" spans="1:71">
      <c r="A219" s="86"/>
      <c r="B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6"/>
      <c r="BN219" s="86"/>
      <c r="BO219" s="86"/>
      <c r="BP219" s="86"/>
      <c r="BQ219" s="86"/>
      <c r="BR219" s="86"/>
      <c r="BS219" s="86"/>
    </row>
    <row r="220" spans="1:71">
      <c r="A220" s="86"/>
      <c r="B220" s="86"/>
      <c r="C220" s="86"/>
      <c r="D220" s="86"/>
      <c r="E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6"/>
      <c r="BN220" s="86"/>
      <c r="BO220" s="86"/>
      <c r="BP220" s="86"/>
      <c r="BQ220" s="86"/>
      <c r="BR220" s="86"/>
      <c r="BS220" s="86"/>
    </row>
    <row r="221" spans="1:71">
      <c r="A221" s="86"/>
      <c r="B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6"/>
      <c r="BN221" s="86"/>
      <c r="BO221" s="86"/>
      <c r="BP221" s="86"/>
      <c r="BQ221" s="86"/>
      <c r="BR221" s="86"/>
      <c r="BS221" s="86"/>
    </row>
    <row r="222" spans="1:71">
      <c r="A222" s="86"/>
      <c r="B222" s="86"/>
      <c r="C222" s="86"/>
      <c r="D222" s="86"/>
      <c r="E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6"/>
      <c r="BN222" s="86"/>
      <c r="BO222" s="86"/>
      <c r="BP222" s="86"/>
      <c r="BQ222" s="86"/>
      <c r="BR222" s="86"/>
      <c r="BS222" s="86"/>
    </row>
    <row r="223" spans="1:71">
      <c r="A223" s="86"/>
      <c r="B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86"/>
      <c r="BN223" s="86"/>
      <c r="BO223" s="86"/>
      <c r="BP223" s="86"/>
      <c r="BQ223" s="86"/>
      <c r="BR223" s="86"/>
      <c r="BS223" s="86"/>
    </row>
    <row r="224" spans="1:71">
      <c r="A224" s="86"/>
      <c r="B224" s="86"/>
      <c r="C224" s="86"/>
      <c r="D224" s="86"/>
      <c r="E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86"/>
      <c r="BN224" s="86"/>
      <c r="BO224" s="86"/>
      <c r="BP224" s="86"/>
      <c r="BQ224" s="86"/>
      <c r="BR224" s="86"/>
      <c r="BS224" s="86"/>
    </row>
    <row r="225" spans="1:71">
      <c r="A225" s="86"/>
      <c r="B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86"/>
      <c r="BN225" s="86"/>
      <c r="BO225" s="86"/>
      <c r="BP225" s="86"/>
      <c r="BQ225" s="86"/>
      <c r="BR225" s="86"/>
      <c r="BS225" s="86"/>
    </row>
    <row r="226" spans="1:71">
      <c r="A226" s="86"/>
      <c r="B226" s="86"/>
      <c r="C226" s="86"/>
      <c r="D226" s="86"/>
      <c r="E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</row>
    <row r="227" spans="1:71">
      <c r="A227" s="86"/>
      <c r="B227" s="86"/>
      <c r="AP227" s="86"/>
      <c r="AQ227" s="86"/>
      <c r="AR227" s="86"/>
      <c r="AS227" s="86"/>
      <c r="AT227" s="86"/>
      <c r="AU227" s="86"/>
      <c r="AV227" s="86"/>
      <c r="AW227" s="86"/>
      <c r="AX227" s="86"/>
      <c r="AY227" s="86"/>
      <c r="AZ227" s="86"/>
      <c r="BA227" s="86"/>
      <c r="BB227" s="86"/>
      <c r="BC227" s="86"/>
      <c r="BD227" s="86"/>
      <c r="BE227" s="86"/>
      <c r="BF227" s="86"/>
      <c r="BG227" s="86"/>
      <c r="BH227" s="86"/>
      <c r="BI227" s="86"/>
      <c r="BJ227" s="86"/>
      <c r="BK227" s="86"/>
      <c r="BL227" s="86"/>
      <c r="BM227" s="86"/>
      <c r="BN227" s="86"/>
      <c r="BO227" s="86"/>
      <c r="BP227" s="86"/>
      <c r="BQ227" s="86"/>
      <c r="BR227" s="86"/>
      <c r="BS227" s="86"/>
    </row>
    <row r="228" spans="1:71">
      <c r="A228" s="86"/>
      <c r="B228" s="86"/>
      <c r="C228" s="86"/>
      <c r="D228" s="86"/>
      <c r="E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86"/>
      <c r="BN228" s="86"/>
      <c r="BO228" s="86"/>
      <c r="BP228" s="86"/>
      <c r="BQ228" s="86"/>
      <c r="BR228" s="86"/>
      <c r="BS228" s="86"/>
    </row>
    <row r="229" spans="1:71">
      <c r="A229" s="86"/>
      <c r="B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86"/>
      <c r="BN229" s="86"/>
      <c r="BO229" s="86"/>
      <c r="BP229" s="86"/>
      <c r="BQ229" s="86"/>
      <c r="BR229" s="86"/>
      <c r="BS229" s="86"/>
    </row>
    <row r="230" spans="1:71">
      <c r="A230" s="86"/>
      <c r="B230" s="86"/>
      <c r="C230" s="86"/>
      <c r="D230" s="86"/>
      <c r="E230" s="86"/>
      <c r="AP230" s="86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6"/>
      <c r="BM230" s="86"/>
      <c r="BN230" s="86"/>
      <c r="BO230" s="86"/>
      <c r="BP230" s="86"/>
      <c r="BQ230" s="86"/>
      <c r="BR230" s="86"/>
      <c r="BS230" s="86"/>
    </row>
    <row r="231" spans="1:71">
      <c r="A231" s="86"/>
      <c r="B231" s="86"/>
      <c r="AP231" s="86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86"/>
      <c r="BN231" s="86"/>
      <c r="BO231" s="86"/>
      <c r="BP231" s="86"/>
      <c r="BQ231" s="86"/>
      <c r="BR231" s="86"/>
      <c r="BS231" s="86"/>
    </row>
    <row r="232" spans="1:71">
      <c r="A232" s="86"/>
      <c r="B232" s="86"/>
      <c r="C232" s="86"/>
      <c r="D232" s="86"/>
      <c r="E232" s="86"/>
      <c r="AP232" s="86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86"/>
      <c r="BN232" s="86"/>
      <c r="BO232" s="86"/>
      <c r="BP232" s="86"/>
      <c r="BQ232" s="86"/>
      <c r="BR232" s="86"/>
      <c r="BS232" s="86"/>
    </row>
    <row r="233" spans="1:71">
      <c r="A233" s="86"/>
      <c r="B233" s="86"/>
      <c r="AP233" s="86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6"/>
      <c r="BE233" s="86"/>
      <c r="BF233" s="86"/>
      <c r="BG233" s="86"/>
      <c r="BH233" s="86"/>
      <c r="BI233" s="86"/>
      <c r="BJ233" s="86"/>
      <c r="BK233" s="86"/>
      <c r="BL233" s="86"/>
      <c r="BM233" s="86"/>
      <c r="BN233" s="86"/>
      <c r="BO233" s="86"/>
      <c r="BP233" s="86"/>
      <c r="BQ233" s="86"/>
      <c r="BR233" s="86"/>
      <c r="BS233" s="86"/>
    </row>
    <row r="234" spans="1:71">
      <c r="A234" s="86"/>
      <c r="B234" s="86"/>
      <c r="C234" s="86"/>
      <c r="D234" s="86"/>
      <c r="E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86"/>
      <c r="BN234" s="86"/>
      <c r="BO234" s="86"/>
      <c r="BP234" s="86"/>
      <c r="BQ234" s="86"/>
      <c r="BR234" s="86"/>
      <c r="BS234" s="86"/>
    </row>
    <row r="235" spans="1:71">
      <c r="A235" s="86"/>
      <c r="B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86"/>
      <c r="BN235" s="86"/>
      <c r="BO235" s="86"/>
      <c r="BP235" s="86"/>
      <c r="BQ235" s="86"/>
      <c r="BR235" s="86"/>
      <c r="BS235" s="86"/>
    </row>
    <row r="236" spans="1:71">
      <c r="A236" s="86"/>
      <c r="B236" s="86"/>
      <c r="C236" s="86"/>
      <c r="D236" s="86"/>
      <c r="E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</row>
    <row r="237" spans="1:71">
      <c r="A237" s="86"/>
      <c r="B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</row>
    <row r="238" spans="1:71">
      <c r="A238" s="86"/>
      <c r="B238" s="86"/>
      <c r="C238" s="86"/>
      <c r="D238" s="86"/>
      <c r="E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86"/>
      <c r="BN238" s="86"/>
      <c r="BO238" s="86"/>
      <c r="BP238" s="86"/>
      <c r="BQ238" s="86"/>
      <c r="BR238" s="86"/>
      <c r="BS238" s="86"/>
    </row>
    <row r="239" spans="1:71">
      <c r="A239" s="86"/>
      <c r="B239" s="86"/>
      <c r="AP239" s="86"/>
      <c r="AQ239" s="86"/>
      <c r="AR239" s="86"/>
      <c r="AS239" s="86"/>
      <c r="AT239" s="86"/>
      <c r="AU239" s="86"/>
      <c r="AV239" s="86"/>
      <c r="AW239" s="86"/>
      <c r="AX239" s="86"/>
      <c r="AY239" s="86"/>
      <c r="AZ239" s="86"/>
      <c r="BA239" s="86"/>
      <c r="BB239" s="86"/>
      <c r="BC239" s="86"/>
      <c r="BD239" s="86"/>
      <c r="BE239" s="86"/>
      <c r="BF239" s="86"/>
      <c r="BG239" s="86"/>
      <c r="BH239" s="86"/>
      <c r="BI239" s="86"/>
      <c r="BJ239" s="86"/>
      <c r="BK239" s="86"/>
      <c r="BL239" s="86"/>
      <c r="BM239" s="86"/>
      <c r="BN239" s="86"/>
      <c r="BO239" s="86"/>
      <c r="BP239" s="86"/>
      <c r="BQ239" s="86"/>
      <c r="BR239" s="86"/>
      <c r="BS239" s="86"/>
    </row>
    <row r="240" spans="1:71">
      <c r="A240" s="86"/>
      <c r="B240" s="86"/>
      <c r="C240" s="86"/>
      <c r="D240" s="86"/>
      <c r="E240" s="86"/>
      <c r="AP240" s="86"/>
      <c r="AQ240" s="86"/>
      <c r="AR240" s="86"/>
      <c r="AS240" s="86"/>
      <c r="AT240" s="86"/>
      <c r="AU240" s="86"/>
      <c r="AV240" s="86"/>
      <c r="AW240" s="86"/>
      <c r="AX240" s="86"/>
      <c r="AY240" s="86"/>
      <c r="AZ240" s="86"/>
      <c r="BA240" s="86"/>
      <c r="BB240" s="86"/>
      <c r="BC240" s="86"/>
      <c r="BD240" s="86"/>
      <c r="BE240" s="86"/>
      <c r="BF240" s="86"/>
      <c r="BG240" s="86"/>
      <c r="BH240" s="86"/>
      <c r="BI240" s="86"/>
      <c r="BJ240" s="86"/>
      <c r="BK240" s="86"/>
      <c r="BL240" s="86"/>
      <c r="BM240" s="86"/>
      <c r="BN240" s="86"/>
      <c r="BO240" s="86"/>
      <c r="BP240" s="86"/>
      <c r="BQ240" s="86"/>
      <c r="BR240" s="86"/>
      <c r="BS240" s="86"/>
    </row>
    <row r="241" spans="1:71">
      <c r="A241" s="86"/>
      <c r="B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86"/>
      <c r="BN241" s="86"/>
      <c r="BO241" s="86"/>
      <c r="BP241" s="86"/>
      <c r="BQ241" s="86"/>
      <c r="BR241" s="86"/>
      <c r="BS241" s="86"/>
    </row>
    <row r="242" spans="1:71">
      <c r="A242" s="86"/>
      <c r="B242" s="86"/>
      <c r="C242" s="86"/>
      <c r="D242" s="86"/>
      <c r="E242" s="86"/>
      <c r="AP242" s="86"/>
      <c r="AQ242" s="86"/>
      <c r="AR242" s="86"/>
      <c r="AS242" s="86"/>
      <c r="AT242" s="86"/>
      <c r="AU242" s="86"/>
      <c r="AV242" s="86"/>
      <c r="AW242" s="86"/>
      <c r="AX242" s="86"/>
      <c r="AY242" s="86"/>
      <c r="AZ242" s="86"/>
      <c r="BA242" s="86"/>
      <c r="BB242" s="86"/>
      <c r="BC242" s="86"/>
      <c r="BD242" s="86"/>
      <c r="BE242" s="86"/>
      <c r="BF242" s="86"/>
      <c r="BG242" s="86"/>
      <c r="BH242" s="86"/>
      <c r="BI242" s="86"/>
      <c r="BJ242" s="86"/>
      <c r="BK242" s="86"/>
      <c r="BL242" s="86"/>
      <c r="BM242" s="86"/>
      <c r="BN242" s="86"/>
      <c r="BO242" s="86"/>
      <c r="BP242" s="86"/>
      <c r="BQ242" s="86"/>
      <c r="BR242" s="86"/>
      <c r="BS242" s="86"/>
    </row>
    <row r="243" spans="1:71">
      <c r="A243" s="86"/>
      <c r="B243" s="86"/>
      <c r="AP243" s="86"/>
      <c r="AQ243" s="86"/>
      <c r="AR243" s="86"/>
      <c r="AS243" s="86"/>
      <c r="AT243" s="86"/>
      <c r="AU243" s="86"/>
      <c r="AV243" s="86"/>
      <c r="AW243" s="86"/>
      <c r="AX243" s="86"/>
      <c r="AY243" s="86"/>
      <c r="AZ243" s="86"/>
      <c r="BA243" s="86"/>
      <c r="BB243" s="86"/>
      <c r="BC243" s="86"/>
      <c r="BD243" s="86"/>
      <c r="BE243" s="86"/>
      <c r="BF243" s="86"/>
      <c r="BG243" s="86"/>
      <c r="BH243" s="86"/>
      <c r="BI243" s="86"/>
      <c r="BJ243" s="86"/>
      <c r="BK243" s="86"/>
      <c r="BL243" s="86"/>
      <c r="BM243" s="86"/>
      <c r="BN243" s="86"/>
      <c r="BO243" s="86"/>
      <c r="BP243" s="86"/>
      <c r="BQ243" s="86"/>
      <c r="BR243" s="86"/>
      <c r="BS243" s="86"/>
    </row>
    <row r="244" spans="1:71">
      <c r="A244" s="86"/>
      <c r="B244" s="86"/>
      <c r="C244" s="86"/>
      <c r="D244" s="86"/>
      <c r="E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86"/>
      <c r="BN244" s="86"/>
      <c r="BO244" s="86"/>
      <c r="BP244" s="86"/>
      <c r="BQ244" s="86"/>
      <c r="BR244" s="86"/>
      <c r="BS244" s="86"/>
    </row>
    <row r="245" spans="1:71">
      <c r="A245" s="86"/>
      <c r="B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86"/>
      <c r="BN245" s="86"/>
      <c r="BO245" s="86"/>
      <c r="BP245" s="86"/>
      <c r="BQ245" s="86"/>
      <c r="BR245" s="86"/>
      <c r="BS245" s="86"/>
    </row>
    <row r="246" spans="1:71">
      <c r="A246" s="86"/>
      <c r="B246" s="86"/>
      <c r="C246" s="86"/>
      <c r="D246" s="86"/>
      <c r="E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86"/>
      <c r="BN246" s="86"/>
      <c r="BO246" s="86"/>
      <c r="BP246" s="86"/>
      <c r="BQ246" s="86"/>
      <c r="BR246" s="86"/>
      <c r="BS246" s="86"/>
    </row>
    <row r="247" spans="1:71">
      <c r="A247" s="86"/>
      <c r="B247" s="86"/>
      <c r="AP247" s="86"/>
      <c r="AQ247" s="86"/>
      <c r="AR247" s="86"/>
      <c r="AS247" s="86"/>
      <c r="AT247" s="86"/>
      <c r="AU247" s="86"/>
      <c r="AV247" s="86"/>
      <c r="AW247" s="86"/>
      <c r="AX247" s="86"/>
      <c r="AY247" s="86"/>
      <c r="AZ247" s="86"/>
      <c r="BA247" s="86"/>
      <c r="BB247" s="86"/>
      <c r="BC247" s="86"/>
      <c r="BD247" s="86"/>
      <c r="BE247" s="86"/>
      <c r="BF247" s="86"/>
      <c r="BG247" s="86"/>
      <c r="BH247" s="86"/>
      <c r="BI247" s="86"/>
      <c r="BJ247" s="86"/>
      <c r="BK247" s="86"/>
      <c r="BL247" s="86"/>
      <c r="BM247" s="86"/>
      <c r="BN247" s="86"/>
      <c r="BO247" s="86"/>
      <c r="BP247" s="86"/>
      <c r="BQ247" s="86"/>
      <c r="BR247" s="86"/>
      <c r="BS247" s="86"/>
    </row>
    <row r="248" spans="1:71">
      <c r="A248" s="86"/>
      <c r="B248" s="86"/>
      <c r="C248" s="86"/>
      <c r="D248" s="86"/>
      <c r="E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86"/>
      <c r="BN248" s="86"/>
      <c r="BO248" s="86"/>
      <c r="BP248" s="86"/>
      <c r="BQ248" s="86"/>
      <c r="BR248" s="86"/>
      <c r="BS248" s="86"/>
    </row>
    <row r="249" spans="1:71">
      <c r="A249" s="86"/>
      <c r="B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86"/>
      <c r="BN249" s="86"/>
      <c r="BO249" s="86"/>
      <c r="BP249" s="86"/>
      <c r="BQ249" s="86"/>
      <c r="BR249" s="86"/>
      <c r="BS249" s="86"/>
    </row>
    <row r="250" spans="1:71">
      <c r="A250" s="86"/>
      <c r="B250" s="86"/>
      <c r="C250" s="86"/>
      <c r="D250" s="86"/>
      <c r="E250" s="86"/>
      <c r="AP250" s="86"/>
      <c r="AQ250" s="86"/>
      <c r="AR250" s="86"/>
      <c r="AS250" s="86"/>
      <c r="AT250" s="86"/>
      <c r="AU250" s="86"/>
      <c r="AV250" s="86"/>
      <c r="AW250" s="86"/>
      <c r="AX250" s="86"/>
      <c r="AY250" s="86"/>
      <c r="AZ250" s="86"/>
      <c r="BA250" s="86"/>
      <c r="BB250" s="86"/>
      <c r="BC250" s="86"/>
      <c r="BD250" s="86"/>
      <c r="BE250" s="86"/>
      <c r="BF250" s="86"/>
      <c r="BG250" s="86"/>
      <c r="BH250" s="86"/>
      <c r="BI250" s="86"/>
      <c r="BJ250" s="86"/>
      <c r="BK250" s="86"/>
      <c r="BL250" s="86"/>
      <c r="BM250" s="86"/>
      <c r="BN250" s="86"/>
      <c r="BO250" s="86"/>
      <c r="BP250" s="86"/>
      <c r="BQ250" s="86"/>
      <c r="BR250" s="86"/>
      <c r="BS250" s="86"/>
    </row>
    <row r="251" spans="1:71">
      <c r="A251" s="86"/>
      <c r="B251" s="86"/>
      <c r="AP251" s="86"/>
      <c r="AQ251" s="86"/>
      <c r="AR251" s="86"/>
      <c r="AS251" s="86"/>
      <c r="AT251" s="86"/>
      <c r="AU251" s="86"/>
      <c r="AV251" s="86"/>
      <c r="AW251" s="86"/>
      <c r="AX251" s="86"/>
      <c r="AY251" s="86"/>
      <c r="AZ251" s="86"/>
      <c r="BA251" s="86"/>
      <c r="BB251" s="86"/>
      <c r="BC251" s="86"/>
      <c r="BD251" s="86"/>
      <c r="BE251" s="86"/>
      <c r="BF251" s="86"/>
      <c r="BG251" s="86"/>
      <c r="BH251" s="86"/>
      <c r="BI251" s="86"/>
      <c r="BJ251" s="86"/>
      <c r="BK251" s="86"/>
      <c r="BL251" s="86"/>
      <c r="BM251" s="86"/>
      <c r="BN251" s="86"/>
      <c r="BO251" s="86"/>
      <c r="BP251" s="86"/>
      <c r="BQ251" s="86"/>
      <c r="BR251" s="86"/>
      <c r="BS251" s="86"/>
    </row>
    <row r="252" spans="1:71">
      <c r="A252" s="86"/>
      <c r="B252" s="86"/>
      <c r="C252" s="86"/>
      <c r="D252" s="86"/>
      <c r="E252" s="86"/>
      <c r="AP252" s="86"/>
      <c r="AQ252" s="86"/>
      <c r="AR252" s="86"/>
      <c r="AS252" s="86"/>
      <c r="AT252" s="86"/>
      <c r="AU252" s="86"/>
      <c r="AV252" s="86"/>
      <c r="AW252" s="86"/>
      <c r="AX252" s="86"/>
      <c r="AY252" s="86"/>
      <c r="AZ252" s="86"/>
      <c r="BA252" s="86"/>
      <c r="BB252" s="86"/>
      <c r="BC252" s="86"/>
      <c r="BD252" s="86"/>
      <c r="BE252" s="86"/>
      <c r="BF252" s="86"/>
      <c r="BG252" s="86"/>
      <c r="BH252" s="86"/>
      <c r="BI252" s="86"/>
      <c r="BJ252" s="86"/>
      <c r="BK252" s="86"/>
      <c r="BL252" s="86"/>
      <c r="BM252" s="86"/>
      <c r="BN252" s="86"/>
      <c r="BO252" s="86"/>
      <c r="BP252" s="86"/>
      <c r="BQ252" s="86"/>
      <c r="BR252" s="86"/>
      <c r="BS252" s="86"/>
    </row>
    <row r="253" spans="1:71">
      <c r="A253" s="86"/>
      <c r="B253" s="86"/>
      <c r="AP253" s="86"/>
      <c r="AQ253" s="86"/>
      <c r="AR253" s="86"/>
      <c r="AS253" s="86"/>
      <c r="AT253" s="86"/>
      <c r="AU253" s="86"/>
      <c r="AV253" s="86"/>
      <c r="AW253" s="86"/>
      <c r="AX253" s="86"/>
      <c r="AY253" s="86"/>
      <c r="AZ253" s="86"/>
      <c r="BA253" s="86"/>
      <c r="BB253" s="86"/>
      <c r="BC253" s="86"/>
      <c r="BD253" s="86"/>
      <c r="BE253" s="86"/>
      <c r="BF253" s="86"/>
      <c r="BG253" s="86"/>
      <c r="BH253" s="86"/>
      <c r="BI253" s="86"/>
      <c r="BJ253" s="86"/>
      <c r="BK253" s="86"/>
      <c r="BL253" s="86"/>
      <c r="BM253" s="86"/>
      <c r="BN253" s="86"/>
      <c r="BO253" s="86"/>
      <c r="BP253" s="86"/>
      <c r="BQ253" s="86"/>
      <c r="BR253" s="86"/>
      <c r="BS253" s="86"/>
    </row>
    <row r="254" spans="1:71">
      <c r="A254" s="86"/>
      <c r="B254" s="86"/>
      <c r="C254" s="86"/>
      <c r="D254" s="86"/>
      <c r="E254" s="86"/>
      <c r="AP254" s="86"/>
      <c r="AQ254" s="86"/>
      <c r="AR254" s="86"/>
      <c r="AS254" s="86"/>
      <c r="AT254" s="86"/>
      <c r="AU254" s="86"/>
      <c r="AV254" s="86"/>
      <c r="AW254" s="86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86"/>
      <c r="BI254" s="86"/>
      <c r="BJ254" s="86"/>
      <c r="BK254" s="86"/>
      <c r="BL254" s="86"/>
      <c r="BM254" s="86"/>
      <c r="BN254" s="86"/>
      <c r="BO254" s="86"/>
      <c r="BP254" s="86"/>
      <c r="BQ254" s="86"/>
      <c r="BR254" s="86"/>
      <c r="BS254" s="86"/>
    </row>
    <row r="255" spans="1:71">
      <c r="A255" s="86"/>
      <c r="B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86"/>
      <c r="BN255" s="86"/>
      <c r="BO255" s="86"/>
      <c r="BP255" s="86"/>
      <c r="BQ255" s="86"/>
      <c r="BR255" s="86"/>
      <c r="BS255" s="86"/>
    </row>
    <row r="256" spans="1:71">
      <c r="A256" s="86"/>
      <c r="B256" s="86"/>
      <c r="C256" s="86"/>
      <c r="D256" s="86"/>
      <c r="E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86"/>
      <c r="BN256" s="86"/>
      <c r="BO256" s="86"/>
      <c r="BP256" s="86"/>
      <c r="BQ256" s="86"/>
      <c r="BR256" s="86"/>
      <c r="BS256" s="86"/>
    </row>
    <row r="257" spans="1:71">
      <c r="A257" s="86"/>
      <c r="B257" s="86"/>
      <c r="AP257" s="86"/>
      <c r="AQ257" s="86"/>
      <c r="AR257" s="86"/>
      <c r="AS257" s="86"/>
      <c r="AT257" s="86"/>
      <c r="AU257" s="86"/>
      <c r="AV257" s="86"/>
      <c r="AW257" s="86"/>
      <c r="AX257" s="86"/>
      <c r="AY257" s="86"/>
      <c r="AZ257" s="86"/>
      <c r="BA257" s="86"/>
      <c r="BB257" s="86"/>
      <c r="BC257" s="86"/>
      <c r="BD257" s="86"/>
      <c r="BE257" s="86"/>
      <c r="BF257" s="86"/>
      <c r="BG257" s="86"/>
      <c r="BH257" s="86"/>
      <c r="BI257" s="86"/>
      <c r="BJ257" s="86"/>
      <c r="BK257" s="86"/>
      <c r="BL257" s="86"/>
      <c r="BM257" s="86"/>
      <c r="BN257" s="86"/>
      <c r="BO257" s="86"/>
      <c r="BP257" s="86"/>
      <c r="BQ257" s="86"/>
      <c r="BR257" s="86"/>
      <c r="BS257" s="86"/>
    </row>
    <row r="258" spans="1:71">
      <c r="A258" s="86"/>
      <c r="B258" s="86"/>
      <c r="C258" s="86"/>
      <c r="D258" s="86"/>
      <c r="E258" s="86"/>
      <c r="AP258" s="86"/>
      <c r="AQ258" s="86"/>
      <c r="AR258" s="86"/>
      <c r="AS258" s="86"/>
      <c r="AT258" s="86"/>
      <c r="AU258" s="86"/>
      <c r="AV258" s="86"/>
      <c r="AW258" s="86"/>
      <c r="AX258" s="86"/>
      <c r="AY258" s="86"/>
      <c r="AZ258" s="86"/>
      <c r="BA258" s="86"/>
      <c r="BB258" s="86"/>
      <c r="BC258" s="86"/>
      <c r="BD258" s="86"/>
      <c r="BE258" s="86"/>
      <c r="BF258" s="86"/>
      <c r="BG258" s="86"/>
      <c r="BH258" s="86"/>
      <c r="BI258" s="86"/>
      <c r="BJ258" s="86"/>
      <c r="BK258" s="86"/>
      <c r="BL258" s="86"/>
      <c r="BM258" s="86"/>
      <c r="BN258" s="86"/>
      <c r="BO258" s="86"/>
      <c r="BP258" s="86"/>
      <c r="BQ258" s="86"/>
      <c r="BR258" s="86"/>
      <c r="BS258" s="86"/>
    </row>
    <row r="259" spans="1:71">
      <c r="A259" s="86"/>
      <c r="B259" s="86"/>
      <c r="AP259" s="86"/>
      <c r="AQ259" s="86"/>
      <c r="AR259" s="86"/>
      <c r="AS259" s="86"/>
      <c r="AT259" s="86"/>
      <c r="AU259" s="86"/>
      <c r="AV259" s="86"/>
      <c r="AW259" s="86"/>
      <c r="AX259" s="86"/>
      <c r="AY259" s="86"/>
      <c r="AZ259" s="86"/>
      <c r="BA259" s="86"/>
      <c r="BB259" s="86"/>
      <c r="BC259" s="86"/>
      <c r="BD259" s="86"/>
      <c r="BE259" s="86"/>
      <c r="BF259" s="86"/>
      <c r="BG259" s="86"/>
      <c r="BH259" s="86"/>
      <c r="BI259" s="86"/>
      <c r="BJ259" s="86"/>
      <c r="BK259" s="86"/>
      <c r="BL259" s="86"/>
      <c r="BM259" s="86"/>
      <c r="BN259" s="86"/>
      <c r="BO259" s="86"/>
      <c r="BP259" s="86"/>
      <c r="BQ259" s="86"/>
      <c r="BR259" s="86"/>
      <c r="BS259" s="86"/>
    </row>
    <row r="260" spans="1:71">
      <c r="A260" s="86"/>
      <c r="B260" s="86"/>
      <c r="C260" s="86"/>
      <c r="D260" s="86"/>
      <c r="E260" s="86"/>
      <c r="AP260" s="86"/>
      <c r="AQ260" s="86"/>
      <c r="AR260" s="86"/>
      <c r="AS260" s="86"/>
      <c r="AT260" s="86"/>
      <c r="AU260" s="86"/>
      <c r="AV260" s="86"/>
      <c r="AW260" s="86"/>
      <c r="AX260" s="86"/>
      <c r="AY260" s="86"/>
      <c r="AZ260" s="86"/>
      <c r="BA260" s="86"/>
      <c r="BB260" s="86"/>
      <c r="BC260" s="86"/>
      <c r="BD260" s="86"/>
      <c r="BE260" s="86"/>
      <c r="BF260" s="86"/>
      <c r="BG260" s="86"/>
      <c r="BH260" s="86"/>
      <c r="BI260" s="86"/>
      <c r="BJ260" s="86"/>
      <c r="BK260" s="86"/>
      <c r="BL260" s="86"/>
      <c r="BM260" s="86"/>
      <c r="BN260" s="86"/>
      <c r="BO260" s="86"/>
      <c r="BP260" s="86"/>
      <c r="BQ260" s="86"/>
      <c r="BR260" s="86"/>
      <c r="BS260" s="86"/>
    </row>
    <row r="261" spans="1:71">
      <c r="A261" s="86"/>
      <c r="B261" s="86"/>
      <c r="AP261" s="86"/>
      <c r="AQ261" s="86"/>
      <c r="AR261" s="86"/>
      <c r="AS261" s="86"/>
      <c r="AT261" s="86"/>
      <c r="AU261" s="86"/>
      <c r="AV261" s="86"/>
      <c r="AW261" s="86"/>
      <c r="AX261" s="86"/>
      <c r="AY261" s="86"/>
      <c r="AZ261" s="86"/>
      <c r="BA261" s="86"/>
      <c r="BB261" s="86"/>
      <c r="BC261" s="86"/>
      <c r="BD261" s="86"/>
      <c r="BE261" s="86"/>
      <c r="BF261" s="86"/>
      <c r="BG261" s="86"/>
      <c r="BH261" s="86"/>
      <c r="BI261" s="86"/>
      <c r="BJ261" s="86"/>
      <c r="BK261" s="86"/>
      <c r="BL261" s="86"/>
      <c r="BM261" s="86"/>
      <c r="BN261" s="86"/>
      <c r="BO261" s="86"/>
      <c r="BP261" s="86"/>
      <c r="BQ261" s="86"/>
      <c r="BR261" s="86"/>
      <c r="BS261" s="86"/>
    </row>
    <row r="262" spans="1:71">
      <c r="A262" s="86"/>
      <c r="B262" s="86"/>
      <c r="C262" s="86"/>
      <c r="D262" s="86"/>
      <c r="E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86"/>
      <c r="BN262" s="86"/>
      <c r="BO262" s="86"/>
      <c r="BP262" s="86"/>
      <c r="BQ262" s="86"/>
      <c r="BR262" s="86"/>
      <c r="BS262" s="86"/>
    </row>
    <row r="263" spans="1:71">
      <c r="A263" s="86"/>
      <c r="B263" s="86"/>
      <c r="AP263" s="86"/>
      <c r="AQ263" s="86"/>
      <c r="AR263" s="86"/>
      <c r="AS263" s="86"/>
      <c r="AT263" s="86"/>
      <c r="AU263" s="86"/>
      <c r="AV263" s="86"/>
      <c r="AW263" s="86"/>
      <c r="AX263" s="86"/>
      <c r="AY263" s="86"/>
      <c r="AZ263" s="86"/>
      <c r="BA263" s="86"/>
      <c r="BB263" s="86"/>
      <c r="BC263" s="86"/>
      <c r="BD263" s="86"/>
      <c r="BE263" s="86"/>
      <c r="BF263" s="86"/>
      <c r="BG263" s="86"/>
      <c r="BH263" s="86"/>
      <c r="BI263" s="86"/>
      <c r="BJ263" s="86"/>
      <c r="BK263" s="86"/>
      <c r="BL263" s="86"/>
      <c r="BM263" s="86"/>
      <c r="BN263" s="86"/>
      <c r="BO263" s="86"/>
      <c r="BP263" s="86"/>
      <c r="BQ263" s="86"/>
      <c r="BR263" s="86"/>
      <c r="BS263" s="86"/>
    </row>
    <row r="264" spans="1:71">
      <c r="A264" s="86"/>
      <c r="B264" s="86"/>
      <c r="C264" s="86"/>
      <c r="D264" s="86"/>
      <c r="E264" s="86"/>
      <c r="AP264" s="86"/>
      <c r="AQ264" s="86"/>
      <c r="AR264" s="86"/>
      <c r="AS264" s="86"/>
      <c r="AT264" s="86"/>
      <c r="AU264" s="86"/>
      <c r="AV264" s="86"/>
      <c r="AW264" s="86"/>
      <c r="AX264" s="86"/>
      <c r="AY264" s="86"/>
      <c r="AZ264" s="86"/>
      <c r="BA264" s="86"/>
      <c r="BB264" s="86"/>
      <c r="BC264" s="86"/>
      <c r="BD264" s="86"/>
      <c r="BE264" s="86"/>
      <c r="BF264" s="86"/>
      <c r="BG264" s="86"/>
      <c r="BH264" s="86"/>
      <c r="BI264" s="86"/>
      <c r="BJ264" s="86"/>
      <c r="BK264" s="86"/>
      <c r="BL264" s="86"/>
      <c r="BM264" s="86"/>
      <c r="BN264" s="86"/>
      <c r="BO264" s="86"/>
      <c r="BP264" s="86"/>
      <c r="BQ264" s="86"/>
      <c r="BR264" s="86"/>
      <c r="BS264" s="86"/>
    </row>
    <row r="265" spans="1:71">
      <c r="A265" s="86"/>
      <c r="B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86"/>
      <c r="BN265" s="86"/>
      <c r="BO265" s="86"/>
      <c r="BP265" s="86"/>
      <c r="BQ265" s="86"/>
      <c r="BR265" s="86"/>
      <c r="BS265" s="86"/>
    </row>
    <row r="266" spans="1:71">
      <c r="A266" s="86"/>
      <c r="B266" s="86"/>
      <c r="C266" s="86"/>
      <c r="D266" s="86"/>
      <c r="E266" s="86"/>
      <c r="AP266" s="86"/>
      <c r="AQ266" s="86"/>
      <c r="AR266" s="86"/>
      <c r="AS266" s="86"/>
      <c r="AT266" s="86"/>
      <c r="AU266" s="86"/>
      <c r="AV266" s="86"/>
      <c r="AW266" s="86"/>
      <c r="AX266" s="86"/>
      <c r="AY266" s="86"/>
      <c r="AZ266" s="86"/>
      <c r="BA266" s="86"/>
      <c r="BB266" s="86"/>
      <c r="BC266" s="86"/>
      <c r="BD266" s="86"/>
      <c r="BE266" s="86"/>
      <c r="BF266" s="86"/>
      <c r="BG266" s="86"/>
      <c r="BH266" s="86"/>
      <c r="BI266" s="86"/>
      <c r="BJ266" s="86"/>
      <c r="BK266" s="86"/>
      <c r="BL266" s="86"/>
      <c r="BM266" s="86"/>
      <c r="BN266" s="86"/>
      <c r="BO266" s="86"/>
      <c r="BP266" s="86"/>
      <c r="BQ266" s="86"/>
      <c r="BR266" s="86"/>
      <c r="BS266" s="86"/>
    </row>
    <row r="267" spans="1:71">
      <c r="A267" s="86"/>
      <c r="B267" s="86"/>
      <c r="AP267" s="86"/>
      <c r="AQ267" s="86"/>
      <c r="AR267" s="86"/>
      <c r="AS267" s="86"/>
      <c r="AT267" s="86"/>
      <c r="AU267" s="86"/>
      <c r="AV267" s="86"/>
      <c r="AW267" s="86"/>
      <c r="AX267" s="86"/>
      <c r="AY267" s="86"/>
      <c r="AZ267" s="86"/>
      <c r="BA267" s="86"/>
      <c r="BB267" s="86"/>
      <c r="BC267" s="86"/>
      <c r="BD267" s="86"/>
      <c r="BE267" s="86"/>
      <c r="BF267" s="86"/>
      <c r="BG267" s="86"/>
      <c r="BH267" s="86"/>
      <c r="BI267" s="86"/>
      <c r="BJ267" s="86"/>
      <c r="BK267" s="86"/>
      <c r="BL267" s="86"/>
      <c r="BM267" s="86"/>
      <c r="BN267" s="86"/>
      <c r="BO267" s="86"/>
      <c r="BP267" s="86"/>
      <c r="BQ267" s="86"/>
      <c r="BR267" s="86"/>
      <c r="BS267" s="86"/>
    </row>
    <row r="268" spans="1:71">
      <c r="A268" s="86"/>
      <c r="B268" s="86"/>
      <c r="C268" s="86"/>
      <c r="D268" s="86"/>
      <c r="E268" s="86"/>
      <c r="AP268" s="86"/>
      <c r="AQ268" s="86"/>
      <c r="AR268" s="86"/>
      <c r="AS268" s="86"/>
      <c r="AT268" s="86"/>
      <c r="AU268" s="86"/>
      <c r="AV268" s="86"/>
      <c r="AW268" s="86"/>
      <c r="AX268" s="86"/>
      <c r="AY268" s="86"/>
      <c r="AZ268" s="86"/>
      <c r="BA268" s="86"/>
      <c r="BB268" s="86"/>
      <c r="BC268" s="86"/>
      <c r="BD268" s="86"/>
      <c r="BE268" s="86"/>
      <c r="BF268" s="86"/>
      <c r="BG268" s="86"/>
      <c r="BH268" s="86"/>
      <c r="BI268" s="86"/>
      <c r="BJ268" s="86"/>
      <c r="BK268" s="86"/>
      <c r="BL268" s="86"/>
      <c r="BM268" s="86"/>
      <c r="BN268" s="86"/>
      <c r="BO268" s="86"/>
      <c r="BP268" s="86"/>
      <c r="BQ268" s="86"/>
      <c r="BR268" s="86"/>
      <c r="BS268" s="86"/>
    </row>
    <row r="269" spans="1:71">
      <c r="A269" s="86"/>
      <c r="B269" s="86"/>
      <c r="AP269" s="86"/>
      <c r="AQ269" s="86"/>
      <c r="AR269" s="86"/>
      <c r="AS269" s="86"/>
      <c r="AT269" s="86"/>
      <c r="AU269" s="86"/>
      <c r="AV269" s="86"/>
      <c r="AW269" s="86"/>
      <c r="AX269" s="86"/>
      <c r="AY269" s="86"/>
      <c r="AZ269" s="86"/>
      <c r="BA269" s="86"/>
      <c r="BB269" s="86"/>
      <c r="BC269" s="86"/>
      <c r="BD269" s="86"/>
      <c r="BE269" s="86"/>
      <c r="BF269" s="86"/>
      <c r="BG269" s="86"/>
      <c r="BH269" s="86"/>
      <c r="BI269" s="86"/>
      <c r="BJ269" s="86"/>
      <c r="BK269" s="86"/>
      <c r="BL269" s="86"/>
      <c r="BM269" s="86"/>
      <c r="BN269" s="86"/>
      <c r="BO269" s="86"/>
      <c r="BP269" s="86"/>
      <c r="BQ269" s="86"/>
      <c r="BR269" s="86"/>
      <c r="BS269" s="86"/>
    </row>
    <row r="270" spans="1:71">
      <c r="A270" s="86"/>
      <c r="B270" s="86"/>
      <c r="C270" s="86"/>
      <c r="D270" s="86"/>
      <c r="E270" s="86"/>
      <c r="AP270" s="86"/>
      <c r="AQ270" s="86"/>
      <c r="AR270" s="86"/>
      <c r="AS270" s="86"/>
      <c r="AT270" s="86"/>
      <c r="AU270" s="86"/>
      <c r="AV270" s="86"/>
      <c r="AW270" s="86"/>
      <c r="AX270" s="86"/>
      <c r="AY270" s="86"/>
      <c r="AZ270" s="86"/>
      <c r="BA270" s="86"/>
      <c r="BB270" s="86"/>
      <c r="BC270" s="86"/>
      <c r="BD270" s="86"/>
      <c r="BE270" s="86"/>
      <c r="BF270" s="86"/>
      <c r="BG270" s="86"/>
      <c r="BH270" s="86"/>
      <c r="BI270" s="86"/>
      <c r="BJ270" s="86"/>
      <c r="BK270" s="86"/>
      <c r="BL270" s="86"/>
      <c r="BM270" s="86"/>
      <c r="BN270" s="86"/>
      <c r="BO270" s="86"/>
      <c r="BP270" s="86"/>
      <c r="BQ270" s="86"/>
      <c r="BR270" s="86"/>
      <c r="BS270" s="86"/>
    </row>
    <row r="271" spans="1:71">
      <c r="A271" s="86"/>
      <c r="B271" s="86"/>
      <c r="AP271" s="86"/>
      <c r="AQ271" s="86"/>
      <c r="AR271" s="86"/>
      <c r="AS271" s="86"/>
      <c r="AT271" s="86"/>
      <c r="AU271" s="86"/>
      <c r="AV271" s="86"/>
      <c r="AW271" s="86"/>
      <c r="AX271" s="86"/>
      <c r="AY271" s="86"/>
      <c r="AZ271" s="86"/>
      <c r="BA271" s="86"/>
      <c r="BB271" s="86"/>
      <c r="BC271" s="86"/>
      <c r="BD271" s="86"/>
      <c r="BE271" s="86"/>
      <c r="BF271" s="86"/>
      <c r="BG271" s="86"/>
      <c r="BH271" s="86"/>
      <c r="BI271" s="86"/>
      <c r="BJ271" s="86"/>
      <c r="BK271" s="86"/>
      <c r="BL271" s="86"/>
      <c r="BM271" s="86"/>
      <c r="BN271" s="86"/>
      <c r="BO271" s="86"/>
      <c r="BP271" s="86"/>
      <c r="BQ271" s="86"/>
      <c r="BR271" s="86"/>
      <c r="BS271" s="86"/>
    </row>
    <row r="272" spans="1:71">
      <c r="A272" s="86"/>
      <c r="B272" s="86"/>
      <c r="C272" s="86"/>
      <c r="D272" s="86"/>
      <c r="E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86"/>
      <c r="BN272" s="86"/>
      <c r="BO272" s="86"/>
      <c r="BP272" s="86"/>
      <c r="BQ272" s="86"/>
      <c r="BR272" s="86"/>
      <c r="BS272" s="86"/>
    </row>
    <row r="273" spans="1:71">
      <c r="A273" s="86"/>
      <c r="B273" s="86"/>
      <c r="AP273" s="86"/>
      <c r="AQ273" s="86"/>
      <c r="AR273" s="86"/>
      <c r="AS273" s="86"/>
      <c r="AT273" s="86"/>
      <c r="AU273" s="86"/>
      <c r="AV273" s="86"/>
      <c r="AW273" s="86"/>
      <c r="AX273" s="86"/>
      <c r="AY273" s="86"/>
      <c r="AZ273" s="86"/>
      <c r="BA273" s="86"/>
      <c r="BB273" s="86"/>
      <c r="BC273" s="86"/>
      <c r="BD273" s="86"/>
      <c r="BE273" s="86"/>
      <c r="BF273" s="86"/>
      <c r="BG273" s="86"/>
      <c r="BH273" s="86"/>
      <c r="BI273" s="86"/>
      <c r="BJ273" s="86"/>
      <c r="BK273" s="86"/>
      <c r="BL273" s="86"/>
      <c r="BM273" s="86"/>
      <c r="BN273" s="86"/>
      <c r="BO273" s="86"/>
      <c r="BP273" s="86"/>
      <c r="BQ273" s="86"/>
      <c r="BR273" s="86"/>
      <c r="BS273" s="86"/>
    </row>
    <row r="274" spans="1:71">
      <c r="A274" s="86"/>
      <c r="B274" s="86"/>
      <c r="C274" s="86"/>
      <c r="D274" s="86"/>
      <c r="E274" s="86"/>
      <c r="AP274" s="86"/>
      <c r="AQ274" s="86"/>
      <c r="AR274" s="86"/>
      <c r="AS274" s="86"/>
      <c r="AT274" s="86"/>
      <c r="AU274" s="86"/>
      <c r="AV274" s="86"/>
      <c r="AW274" s="86"/>
      <c r="AX274" s="86"/>
      <c r="AY274" s="86"/>
      <c r="AZ274" s="86"/>
      <c r="BA274" s="86"/>
      <c r="BB274" s="86"/>
      <c r="BC274" s="86"/>
      <c r="BD274" s="86"/>
      <c r="BE274" s="86"/>
      <c r="BF274" s="86"/>
      <c r="BG274" s="86"/>
      <c r="BH274" s="86"/>
      <c r="BI274" s="86"/>
      <c r="BJ274" s="86"/>
      <c r="BK274" s="86"/>
      <c r="BL274" s="86"/>
      <c r="BM274" s="86"/>
      <c r="BN274" s="86"/>
      <c r="BO274" s="86"/>
      <c r="BP274" s="86"/>
      <c r="BQ274" s="86"/>
      <c r="BR274" s="86"/>
      <c r="BS274" s="86"/>
    </row>
    <row r="275" spans="1:71">
      <c r="A275" s="86"/>
      <c r="B275" s="86"/>
      <c r="AP275" s="86"/>
      <c r="AQ275" s="86"/>
      <c r="AR275" s="86"/>
      <c r="AS275" s="86"/>
      <c r="AT275" s="86"/>
      <c r="AU275" s="86"/>
      <c r="AV275" s="86"/>
      <c r="AW275" s="86"/>
      <c r="AX275" s="86"/>
      <c r="AY275" s="86"/>
      <c r="AZ275" s="86"/>
      <c r="BA275" s="86"/>
      <c r="BB275" s="86"/>
      <c r="BC275" s="86"/>
      <c r="BD275" s="86"/>
      <c r="BE275" s="86"/>
      <c r="BF275" s="86"/>
      <c r="BG275" s="86"/>
      <c r="BH275" s="86"/>
      <c r="BI275" s="86"/>
      <c r="BJ275" s="86"/>
      <c r="BK275" s="86"/>
      <c r="BL275" s="86"/>
      <c r="BM275" s="86"/>
      <c r="BN275" s="86"/>
      <c r="BO275" s="86"/>
      <c r="BP275" s="86"/>
      <c r="BQ275" s="86"/>
      <c r="BR275" s="86"/>
      <c r="BS275" s="86"/>
    </row>
    <row r="276" spans="1:71">
      <c r="A276" s="86"/>
      <c r="B276" s="86"/>
      <c r="C276" s="86"/>
      <c r="D276" s="86"/>
      <c r="E276" s="86"/>
      <c r="AP276" s="86"/>
      <c r="AQ276" s="86"/>
      <c r="AR276" s="86"/>
      <c r="AS276" s="86"/>
      <c r="AT276" s="86"/>
      <c r="AU276" s="86"/>
      <c r="AV276" s="86"/>
      <c r="AW276" s="86"/>
      <c r="AX276" s="86"/>
      <c r="AY276" s="86"/>
      <c r="AZ276" s="86"/>
      <c r="BA276" s="86"/>
      <c r="BB276" s="86"/>
      <c r="BC276" s="86"/>
      <c r="BD276" s="86"/>
      <c r="BE276" s="86"/>
      <c r="BF276" s="86"/>
      <c r="BG276" s="86"/>
      <c r="BH276" s="86"/>
      <c r="BI276" s="86"/>
      <c r="BJ276" s="86"/>
      <c r="BK276" s="86"/>
      <c r="BL276" s="86"/>
      <c r="BM276" s="86"/>
      <c r="BN276" s="86"/>
      <c r="BO276" s="86"/>
      <c r="BP276" s="86"/>
      <c r="BQ276" s="86"/>
      <c r="BR276" s="86"/>
      <c r="BS276" s="86"/>
    </row>
    <row r="277" spans="1:71">
      <c r="A277" s="86"/>
      <c r="B277" s="86"/>
      <c r="AP277" s="86"/>
      <c r="AQ277" s="86"/>
      <c r="AR277" s="86"/>
      <c r="AS277" s="86"/>
      <c r="AT277" s="86"/>
      <c r="AU277" s="86"/>
      <c r="AV277" s="86"/>
      <c r="AW277" s="86"/>
      <c r="AX277" s="86"/>
      <c r="AY277" s="86"/>
      <c r="AZ277" s="86"/>
      <c r="BA277" s="86"/>
      <c r="BB277" s="86"/>
      <c r="BC277" s="86"/>
      <c r="BD277" s="86"/>
      <c r="BE277" s="86"/>
      <c r="BF277" s="86"/>
      <c r="BG277" s="86"/>
      <c r="BH277" s="86"/>
      <c r="BI277" s="86"/>
      <c r="BJ277" s="86"/>
      <c r="BK277" s="86"/>
      <c r="BL277" s="86"/>
      <c r="BM277" s="86"/>
      <c r="BN277" s="86"/>
      <c r="BO277" s="86"/>
      <c r="BP277" s="86"/>
      <c r="BQ277" s="86"/>
      <c r="BR277" s="86"/>
      <c r="BS277" s="86"/>
    </row>
    <row r="278" spans="1:71">
      <c r="A278" s="86"/>
      <c r="B278" s="86"/>
      <c r="C278" s="86"/>
      <c r="D278" s="86"/>
      <c r="E278" s="86"/>
      <c r="AP278" s="86"/>
      <c r="AQ278" s="86"/>
      <c r="AR278" s="86"/>
      <c r="AS278" s="86"/>
      <c r="AT278" s="86"/>
      <c r="AU278" s="86"/>
      <c r="AV278" s="86"/>
      <c r="AW278" s="86"/>
      <c r="AX278" s="86"/>
      <c r="AY278" s="86"/>
      <c r="AZ278" s="86"/>
      <c r="BA278" s="86"/>
      <c r="BB278" s="86"/>
      <c r="BC278" s="86"/>
      <c r="BD278" s="86"/>
      <c r="BE278" s="86"/>
      <c r="BF278" s="86"/>
      <c r="BG278" s="86"/>
      <c r="BH278" s="86"/>
      <c r="BI278" s="86"/>
      <c r="BJ278" s="86"/>
      <c r="BK278" s="86"/>
      <c r="BL278" s="86"/>
      <c r="BM278" s="86"/>
      <c r="BN278" s="86"/>
      <c r="BO278" s="86"/>
      <c r="BP278" s="86"/>
      <c r="BQ278" s="86"/>
      <c r="BR278" s="86"/>
      <c r="BS278" s="86"/>
    </row>
    <row r="279" spans="1:71">
      <c r="A279" s="86"/>
      <c r="B279" s="86"/>
      <c r="AP279" s="86"/>
      <c r="AQ279" s="86"/>
      <c r="AR279" s="86"/>
      <c r="AS279" s="86"/>
      <c r="AT279" s="86"/>
      <c r="AU279" s="86"/>
      <c r="AV279" s="86"/>
      <c r="AW279" s="86"/>
      <c r="AX279" s="86"/>
      <c r="AY279" s="86"/>
      <c r="AZ279" s="86"/>
      <c r="BA279" s="86"/>
      <c r="BB279" s="86"/>
      <c r="BC279" s="86"/>
      <c r="BD279" s="86"/>
      <c r="BE279" s="86"/>
      <c r="BF279" s="86"/>
      <c r="BG279" s="86"/>
      <c r="BH279" s="86"/>
      <c r="BI279" s="86"/>
      <c r="BJ279" s="86"/>
      <c r="BK279" s="86"/>
      <c r="BL279" s="86"/>
      <c r="BM279" s="86"/>
      <c r="BN279" s="86"/>
      <c r="BO279" s="86"/>
      <c r="BP279" s="86"/>
      <c r="BQ279" s="86"/>
      <c r="BR279" s="86"/>
      <c r="BS279" s="86"/>
    </row>
    <row r="280" spans="1:71">
      <c r="A280" s="86"/>
      <c r="B280" s="86"/>
      <c r="C280" s="86"/>
      <c r="D280" s="86"/>
      <c r="E280" s="86"/>
      <c r="AP280" s="86"/>
      <c r="AQ280" s="86"/>
      <c r="AR280" s="86"/>
      <c r="AS280" s="86"/>
      <c r="AT280" s="86"/>
      <c r="AU280" s="86"/>
      <c r="AV280" s="86"/>
      <c r="AW280" s="86"/>
      <c r="AX280" s="86"/>
      <c r="AY280" s="86"/>
      <c r="AZ280" s="86"/>
      <c r="BA280" s="86"/>
      <c r="BB280" s="86"/>
      <c r="BC280" s="86"/>
      <c r="BD280" s="86"/>
      <c r="BE280" s="86"/>
      <c r="BF280" s="86"/>
      <c r="BG280" s="86"/>
      <c r="BH280" s="86"/>
      <c r="BI280" s="86"/>
      <c r="BJ280" s="86"/>
      <c r="BK280" s="86"/>
      <c r="BL280" s="86"/>
      <c r="BM280" s="86"/>
      <c r="BN280" s="86"/>
      <c r="BO280" s="86"/>
      <c r="BP280" s="86"/>
      <c r="BQ280" s="86"/>
      <c r="BR280" s="86"/>
      <c r="BS280" s="86"/>
    </row>
    <row r="281" spans="1:71">
      <c r="A281" s="86"/>
      <c r="B281" s="86"/>
      <c r="AP281" s="86"/>
      <c r="AQ281" s="86"/>
      <c r="AR281" s="86"/>
      <c r="AS281" s="86"/>
      <c r="AT281" s="86"/>
      <c r="AU281" s="86"/>
      <c r="AV281" s="86"/>
      <c r="AW281" s="86"/>
      <c r="AX281" s="86"/>
      <c r="AY281" s="86"/>
      <c r="AZ281" s="86"/>
      <c r="BA281" s="86"/>
      <c r="BB281" s="86"/>
      <c r="BC281" s="86"/>
      <c r="BD281" s="86"/>
      <c r="BE281" s="86"/>
      <c r="BF281" s="86"/>
      <c r="BG281" s="86"/>
      <c r="BH281" s="86"/>
      <c r="BI281" s="86"/>
      <c r="BJ281" s="86"/>
      <c r="BK281" s="86"/>
      <c r="BL281" s="86"/>
      <c r="BM281" s="86"/>
      <c r="BN281" s="86"/>
      <c r="BO281" s="86"/>
      <c r="BP281" s="86"/>
      <c r="BQ281" s="86"/>
      <c r="BR281" s="86"/>
      <c r="BS281" s="86"/>
    </row>
    <row r="282" spans="1:71">
      <c r="A282" s="86"/>
      <c r="B282" s="86"/>
      <c r="C282" s="86"/>
      <c r="D282" s="86"/>
      <c r="E282" s="86"/>
      <c r="AP282" s="86"/>
      <c r="AQ282" s="86"/>
      <c r="AR282" s="86"/>
      <c r="AS282" s="86"/>
      <c r="AT282" s="86"/>
      <c r="AU282" s="86"/>
      <c r="AV282" s="86"/>
      <c r="AW282" s="86"/>
      <c r="AX282" s="86"/>
      <c r="AY282" s="86"/>
      <c r="AZ282" s="86"/>
      <c r="BA282" s="86"/>
      <c r="BB282" s="86"/>
      <c r="BC282" s="86"/>
      <c r="BD282" s="86"/>
      <c r="BE282" s="86"/>
      <c r="BF282" s="86"/>
      <c r="BG282" s="86"/>
      <c r="BH282" s="86"/>
      <c r="BI282" s="86"/>
      <c r="BJ282" s="86"/>
      <c r="BK282" s="86"/>
      <c r="BL282" s="86"/>
      <c r="BM282" s="86"/>
      <c r="BN282" s="86"/>
      <c r="BO282" s="86"/>
      <c r="BP282" s="86"/>
      <c r="BQ282" s="86"/>
      <c r="BR282" s="86"/>
      <c r="BS282" s="86"/>
    </row>
    <row r="283" spans="1:71">
      <c r="A283" s="86"/>
      <c r="B283" s="86"/>
      <c r="AP283" s="86"/>
      <c r="AQ283" s="86"/>
      <c r="AR283" s="86"/>
      <c r="AS283" s="86"/>
      <c r="AT283" s="86"/>
      <c r="AU283" s="86"/>
      <c r="AV283" s="86"/>
      <c r="AW283" s="86"/>
      <c r="AX283" s="86"/>
      <c r="AY283" s="86"/>
      <c r="AZ283" s="86"/>
      <c r="BA283" s="86"/>
      <c r="BB283" s="86"/>
      <c r="BC283" s="86"/>
      <c r="BD283" s="86"/>
      <c r="BE283" s="86"/>
      <c r="BF283" s="86"/>
      <c r="BG283" s="86"/>
      <c r="BH283" s="86"/>
      <c r="BI283" s="86"/>
      <c r="BJ283" s="86"/>
      <c r="BK283" s="86"/>
      <c r="BL283" s="86"/>
      <c r="BM283" s="86"/>
      <c r="BN283" s="86"/>
      <c r="BO283" s="86"/>
      <c r="BP283" s="86"/>
      <c r="BQ283" s="86"/>
      <c r="BR283" s="86"/>
      <c r="BS283" s="86"/>
    </row>
    <row r="284" spans="1:71">
      <c r="A284" s="86"/>
      <c r="B284" s="86"/>
      <c r="C284" s="86"/>
      <c r="D284" s="86"/>
      <c r="E284" s="86"/>
      <c r="AP284" s="86"/>
      <c r="AQ284" s="86"/>
      <c r="AR284" s="86"/>
      <c r="AS284" s="86"/>
      <c r="AT284" s="86"/>
      <c r="AU284" s="86"/>
      <c r="AV284" s="86"/>
      <c r="AW284" s="86"/>
      <c r="AX284" s="86"/>
      <c r="AY284" s="86"/>
      <c r="AZ284" s="86"/>
      <c r="BA284" s="86"/>
      <c r="BB284" s="86"/>
      <c r="BC284" s="86"/>
      <c r="BD284" s="86"/>
      <c r="BE284" s="86"/>
      <c r="BF284" s="86"/>
      <c r="BG284" s="86"/>
      <c r="BH284" s="86"/>
      <c r="BI284" s="86"/>
      <c r="BJ284" s="86"/>
      <c r="BK284" s="86"/>
      <c r="BL284" s="86"/>
      <c r="BM284" s="86"/>
      <c r="BN284" s="86"/>
      <c r="BO284" s="86"/>
      <c r="BP284" s="86"/>
      <c r="BQ284" s="86"/>
      <c r="BR284" s="86"/>
      <c r="BS284" s="86"/>
    </row>
    <row r="285" spans="1:71">
      <c r="A285" s="86"/>
      <c r="B285" s="86"/>
      <c r="AP285" s="86"/>
      <c r="AQ285" s="86"/>
      <c r="AR285" s="86"/>
      <c r="AS285" s="86"/>
      <c r="AT285" s="86"/>
      <c r="AU285" s="86"/>
      <c r="AV285" s="86"/>
      <c r="AW285" s="86"/>
      <c r="AX285" s="86"/>
      <c r="AY285" s="86"/>
      <c r="AZ285" s="86"/>
      <c r="BA285" s="86"/>
      <c r="BB285" s="86"/>
      <c r="BC285" s="86"/>
      <c r="BD285" s="86"/>
      <c r="BE285" s="86"/>
      <c r="BF285" s="86"/>
      <c r="BG285" s="86"/>
      <c r="BH285" s="86"/>
      <c r="BI285" s="86"/>
      <c r="BJ285" s="86"/>
      <c r="BK285" s="86"/>
      <c r="BL285" s="86"/>
      <c r="BM285" s="86"/>
      <c r="BN285" s="86"/>
      <c r="BO285" s="86"/>
      <c r="BP285" s="86"/>
      <c r="BQ285" s="86"/>
      <c r="BR285" s="86"/>
      <c r="BS285" s="86"/>
    </row>
    <row r="286" spans="1:71">
      <c r="A286" s="86"/>
      <c r="B286" s="86"/>
      <c r="C286" s="86"/>
      <c r="D286" s="86"/>
      <c r="E286" s="86"/>
      <c r="AP286" s="86"/>
      <c r="AQ286" s="86"/>
      <c r="AR286" s="86"/>
      <c r="AS286" s="86"/>
      <c r="AT286" s="86"/>
      <c r="AU286" s="86"/>
      <c r="AV286" s="86"/>
      <c r="AW286" s="86"/>
      <c r="AX286" s="86"/>
      <c r="AY286" s="86"/>
      <c r="AZ286" s="86"/>
      <c r="BA286" s="86"/>
      <c r="BB286" s="86"/>
      <c r="BC286" s="86"/>
      <c r="BD286" s="86"/>
      <c r="BE286" s="86"/>
      <c r="BF286" s="86"/>
      <c r="BG286" s="86"/>
      <c r="BH286" s="86"/>
      <c r="BI286" s="86"/>
      <c r="BJ286" s="86"/>
      <c r="BK286" s="86"/>
      <c r="BL286" s="86"/>
      <c r="BM286" s="86"/>
      <c r="BN286" s="86"/>
      <c r="BO286" s="86"/>
      <c r="BP286" s="86"/>
      <c r="BQ286" s="86"/>
      <c r="BR286" s="86"/>
      <c r="BS286" s="86"/>
    </row>
    <row r="287" spans="1:71">
      <c r="A287" s="86"/>
      <c r="B287" s="86"/>
      <c r="AP287" s="86"/>
      <c r="AQ287" s="86"/>
      <c r="AR287" s="86"/>
      <c r="AS287" s="86"/>
      <c r="AT287" s="86"/>
      <c r="AU287" s="86"/>
      <c r="AV287" s="86"/>
      <c r="AW287" s="86"/>
      <c r="AX287" s="86"/>
      <c r="AY287" s="86"/>
      <c r="AZ287" s="86"/>
      <c r="BA287" s="86"/>
      <c r="BB287" s="86"/>
      <c r="BC287" s="86"/>
      <c r="BD287" s="86"/>
      <c r="BE287" s="86"/>
      <c r="BF287" s="86"/>
      <c r="BG287" s="86"/>
      <c r="BH287" s="86"/>
      <c r="BI287" s="86"/>
      <c r="BJ287" s="86"/>
      <c r="BK287" s="86"/>
      <c r="BL287" s="86"/>
      <c r="BM287" s="86"/>
      <c r="BN287" s="86"/>
      <c r="BO287" s="86"/>
      <c r="BP287" s="86"/>
      <c r="BQ287" s="86"/>
      <c r="BR287" s="86"/>
      <c r="BS287" s="86"/>
    </row>
    <row r="288" spans="1:71">
      <c r="A288" s="86"/>
      <c r="B288" s="86"/>
      <c r="C288" s="86"/>
      <c r="D288" s="86"/>
      <c r="E288" s="86"/>
      <c r="AP288" s="86"/>
      <c r="AQ288" s="86"/>
      <c r="AR288" s="86"/>
      <c r="AS288" s="86"/>
      <c r="AT288" s="86"/>
      <c r="AU288" s="86"/>
      <c r="AV288" s="86"/>
      <c r="AW288" s="86"/>
      <c r="AX288" s="86"/>
      <c r="AY288" s="86"/>
      <c r="AZ288" s="86"/>
      <c r="BA288" s="86"/>
      <c r="BB288" s="86"/>
      <c r="BC288" s="86"/>
      <c r="BD288" s="86"/>
      <c r="BE288" s="86"/>
      <c r="BF288" s="86"/>
      <c r="BG288" s="86"/>
      <c r="BH288" s="86"/>
      <c r="BI288" s="86"/>
      <c r="BJ288" s="86"/>
      <c r="BK288" s="86"/>
      <c r="BL288" s="86"/>
      <c r="BM288" s="86"/>
      <c r="BN288" s="86"/>
      <c r="BO288" s="86"/>
      <c r="BP288" s="86"/>
      <c r="BQ288" s="86"/>
      <c r="BR288" s="86"/>
      <c r="BS288" s="86"/>
    </row>
    <row r="289" spans="1:71">
      <c r="A289" s="86"/>
      <c r="B289" s="86"/>
      <c r="AP289" s="86"/>
      <c r="AQ289" s="86"/>
      <c r="AR289" s="86"/>
      <c r="AS289" s="86"/>
      <c r="AT289" s="86"/>
      <c r="AU289" s="86"/>
      <c r="AV289" s="86"/>
      <c r="AW289" s="86"/>
      <c r="AX289" s="86"/>
      <c r="AY289" s="86"/>
      <c r="AZ289" s="86"/>
      <c r="BA289" s="86"/>
      <c r="BB289" s="86"/>
      <c r="BC289" s="86"/>
      <c r="BD289" s="86"/>
      <c r="BE289" s="86"/>
      <c r="BF289" s="86"/>
      <c r="BG289" s="86"/>
      <c r="BH289" s="86"/>
      <c r="BI289" s="86"/>
      <c r="BJ289" s="86"/>
      <c r="BK289" s="86"/>
      <c r="BL289" s="86"/>
      <c r="BM289" s="86"/>
      <c r="BN289" s="86"/>
      <c r="BO289" s="86"/>
      <c r="BP289" s="86"/>
      <c r="BQ289" s="86"/>
      <c r="BR289" s="86"/>
      <c r="BS289" s="86"/>
    </row>
    <row r="290" spans="1:71">
      <c r="A290" s="86"/>
      <c r="B290" s="86"/>
      <c r="C290" s="86"/>
      <c r="D290" s="86"/>
      <c r="E290" s="86"/>
      <c r="AP290" s="86"/>
      <c r="AQ290" s="86"/>
      <c r="AR290" s="86"/>
      <c r="AS290" s="86"/>
      <c r="AT290" s="86"/>
      <c r="AU290" s="86"/>
      <c r="AV290" s="86"/>
      <c r="AW290" s="86"/>
      <c r="AX290" s="86"/>
      <c r="AY290" s="86"/>
      <c r="AZ290" s="86"/>
      <c r="BA290" s="86"/>
      <c r="BB290" s="86"/>
      <c r="BC290" s="86"/>
      <c r="BD290" s="86"/>
      <c r="BE290" s="86"/>
      <c r="BF290" s="86"/>
      <c r="BG290" s="86"/>
      <c r="BH290" s="86"/>
      <c r="BI290" s="86"/>
      <c r="BJ290" s="86"/>
      <c r="BK290" s="86"/>
      <c r="BL290" s="86"/>
      <c r="BM290" s="86"/>
      <c r="BN290" s="86"/>
      <c r="BO290" s="86"/>
      <c r="BP290" s="86"/>
      <c r="BQ290" s="86"/>
      <c r="BR290" s="86"/>
      <c r="BS290" s="86"/>
    </row>
    <row r="291" spans="1:71">
      <c r="A291" s="86"/>
      <c r="B291" s="86"/>
      <c r="AP291" s="86"/>
      <c r="AQ291" s="86"/>
      <c r="AR291" s="86"/>
      <c r="AS291" s="86"/>
      <c r="AT291" s="86"/>
      <c r="AU291" s="86"/>
      <c r="AV291" s="86"/>
      <c r="AW291" s="86"/>
      <c r="AX291" s="86"/>
      <c r="AY291" s="86"/>
      <c r="AZ291" s="86"/>
      <c r="BA291" s="86"/>
      <c r="BB291" s="86"/>
      <c r="BC291" s="86"/>
      <c r="BD291" s="86"/>
      <c r="BE291" s="86"/>
      <c r="BF291" s="86"/>
      <c r="BG291" s="86"/>
      <c r="BH291" s="86"/>
      <c r="BI291" s="86"/>
      <c r="BJ291" s="86"/>
      <c r="BK291" s="86"/>
      <c r="BL291" s="86"/>
      <c r="BM291" s="86"/>
      <c r="BN291" s="86"/>
      <c r="BO291" s="86"/>
      <c r="BP291" s="86"/>
      <c r="BQ291" s="86"/>
      <c r="BR291" s="86"/>
      <c r="BS291" s="86"/>
    </row>
    <row r="292" spans="1:71">
      <c r="A292" s="86"/>
      <c r="B292" s="86"/>
      <c r="C292" s="86"/>
      <c r="D292" s="86"/>
      <c r="E292" s="86"/>
      <c r="AP292" s="86"/>
      <c r="AQ292" s="86"/>
      <c r="AR292" s="86"/>
      <c r="AS292" s="86"/>
      <c r="AT292" s="86"/>
      <c r="AU292" s="86"/>
      <c r="AV292" s="86"/>
      <c r="AW292" s="86"/>
      <c r="AX292" s="86"/>
      <c r="AY292" s="86"/>
      <c r="AZ292" s="86"/>
      <c r="BA292" s="86"/>
      <c r="BB292" s="86"/>
      <c r="BC292" s="86"/>
      <c r="BD292" s="86"/>
      <c r="BE292" s="86"/>
      <c r="BF292" s="86"/>
      <c r="BG292" s="86"/>
      <c r="BH292" s="86"/>
      <c r="BI292" s="86"/>
      <c r="BJ292" s="86"/>
      <c r="BK292" s="86"/>
      <c r="BL292" s="86"/>
      <c r="BM292" s="86"/>
      <c r="BN292" s="86"/>
      <c r="BO292" s="86"/>
      <c r="BP292" s="86"/>
      <c r="BQ292" s="86"/>
      <c r="BR292" s="86"/>
      <c r="BS292" s="86"/>
    </row>
    <row r="293" spans="1:71">
      <c r="A293" s="86"/>
      <c r="B293" s="86"/>
      <c r="AP293" s="86"/>
      <c r="AQ293" s="86"/>
      <c r="AR293" s="86"/>
      <c r="AS293" s="86"/>
      <c r="AT293" s="86"/>
      <c r="AU293" s="86"/>
      <c r="AV293" s="86"/>
      <c r="AW293" s="86"/>
      <c r="AX293" s="86"/>
      <c r="AY293" s="86"/>
      <c r="AZ293" s="86"/>
      <c r="BA293" s="86"/>
      <c r="BB293" s="86"/>
      <c r="BC293" s="86"/>
      <c r="BD293" s="86"/>
      <c r="BE293" s="86"/>
      <c r="BF293" s="86"/>
      <c r="BG293" s="86"/>
      <c r="BH293" s="86"/>
      <c r="BI293" s="86"/>
      <c r="BJ293" s="86"/>
      <c r="BK293" s="86"/>
      <c r="BL293" s="86"/>
      <c r="BM293" s="86"/>
      <c r="BN293" s="86"/>
      <c r="BO293" s="86"/>
      <c r="BP293" s="86"/>
      <c r="BQ293" s="86"/>
      <c r="BR293" s="86"/>
      <c r="BS293" s="86"/>
    </row>
    <row r="294" spans="1:71">
      <c r="A294" s="86"/>
      <c r="B294" s="86"/>
      <c r="C294" s="86"/>
      <c r="D294" s="86"/>
      <c r="E294" s="86"/>
      <c r="AP294" s="86"/>
      <c r="AQ294" s="86"/>
      <c r="AR294" s="86"/>
      <c r="AS294" s="86"/>
      <c r="AT294" s="86"/>
      <c r="AU294" s="86"/>
      <c r="AV294" s="86"/>
      <c r="AW294" s="86"/>
      <c r="AX294" s="86"/>
      <c r="AY294" s="86"/>
      <c r="AZ294" s="86"/>
      <c r="BA294" s="86"/>
      <c r="BB294" s="86"/>
      <c r="BC294" s="86"/>
      <c r="BD294" s="86"/>
      <c r="BE294" s="86"/>
      <c r="BF294" s="86"/>
      <c r="BG294" s="86"/>
      <c r="BH294" s="86"/>
      <c r="BI294" s="86"/>
      <c r="BJ294" s="86"/>
      <c r="BK294" s="86"/>
      <c r="BL294" s="86"/>
      <c r="BM294" s="86"/>
      <c r="BN294" s="86"/>
      <c r="BO294" s="86"/>
      <c r="BP294" s="86"/>
      <c r="BQ294" s="86"/>
      <c r="BR294" s="86"/>
      <c r="BS294" s="86"/>
    </row>
    <row r="295" spans="1:71">
      <c r="A295" s="86"/>
      <c r="B295" s="86"/>
      <c r="AP295" s="86"/>
      <c r="AQ295" s="86"/>
      <c r="AR295" s="86"/>
      <c r="AS295" s="86"/>
      <c r="AT295" s="86"/>
      <c r="AU295" s="86"/>
      <c r="AV295" s="86"/>
      <c r="AW295" s="86"/>
      <c r="AX295" s="86"/>
      <c r="AY295" s="86"/>
      <c r="AZ295" s="86"/>
      <c r="BA295" s="86"/>
      <c r="BB295" s="86"/>
      <c r="BC295" s="86"/>
      <c r="BD295" s="86"/>
      <c r="BE295" s="86"/>
      <c r="BF295" s="86"/>
      <c r="BG295" s="86"/>
      <c r="BH295" s="86"/>
      <c r="BI295" s="86"/>
      <c r="BJ295" s="86"/>
      <c r="BK295" s="86"/>
      <c r="BL295" s="86"/>
      <c r="BM295" s="86"/>
      <c r="BN295" s="86"/>
      <c r="BO295" s="86"/>
      <c r="BP295" s="86"/>
      <c r="BQ295" s="86"/>
      <c r="BR295" s="86"/>
      <c r="BS295" s="86"/>
    </row>
    <row r="296" spans="1:71">
      <c r="A296" s="86"/>
      <c r="B296" s="86"/>
      <c r="C296" s="86"/>
      <c r="D296" s="86"/>
      <c r="E296" s="86"/>
      <c r="AP296" s="86"/>
      <c r="AQ296" s="86"/>
      <c r="AR296" s="86"/>
      <c r="AS296" s="86"/>
      <c r="AT296" s="86"/>
      <c r="AU296" s="86"/>
      <c r="AV296" s="86"/>
      <c r="AW296" s="86"/>
      <c r="AX296" s="86"/>
      <c r="AY296" s="86"/>
      <c r="AZ296" s="86"/>
      <c r="BA296" s="86"/>
      <c r="BB296" s="86"/>
      <c r="BC296" s="86"/>
      <c r="BD296" s="86"/>
      <c r="BE296" s="86"/>
      <c r="BF296" s="86"/>
      <c r="BG296" s="86"/>
      <c r="BH296" s="86"/>
      <c r="BI296" s="86"/>
      <c r="BJ296" s="86"/>
      <c r="BK296" s="86"/>
      <c r="BL296" s="86"/>
      <c r="BM296" s="86"/>
      <c r="BN296" s="86"/>
      <c r="BO296" s="86"/>
      <c r="BP296" s="86"/>
      <c r="BQ296" s="86"/>
      <c r="BR296" s="86"/>
      <c r="BS296" s="86"/>
    </row>
    <row r="297" spans="1:71">
      <c r="A297" s="86"/>
      <c r="B297" s="86"/>
      <c r="AP297" s="86"/>
      <c r="AQ297" s="86"/>
      <c r="AR297" s="86"/>
      <c r="AS297" s="86"/>
      <c r="AT297" s="86"/>
      <c r="AU297" s="86"/>
      <c r="AV297" s="86"/>
      <c r="AW297" s="86"/>
      <c r="AX297" s="86"/>
      <c r="AY297" s="86"/>
      <c r="AZ297" s="86"/>
      <c r="BA297" s="86"/>
      <c r="BB297" s="86"/>
      <c r="BC297" s="86"/>
      <c r="BD297" s="86"/>
      <c r="BE297" s="86"/>
      <c r="BF297" s="86"/>
      <c r="BG297" s="86"/>
      <c r="BH297" s="86"/>
      <c r="BI297" s="86"/>
      <c r="BJ297" s="86"/>
      <c r="BK297" s="86"/>
      <c r="BL297" s="86"/>
      <c r="BM297" s="86"/>
      <c r="BN297" s="86"/>
      <c r="BO297" s="86"/>
      <c r="BP297" s="86"/>
      <c r="BQ297" s="86"/>
      <c r="BR297" s="86"/>
      <c r="BS297" s="86"/>
    </row>
    <row r="298" spans="1:71">
      <c r="A298" s="86"/>
      <c r="B298" s="86"/>
      <c r="C298" s="86"/>
      <c r="D298" s="86"/>
      <c r="E298" s="86"/>
      <c r="AP298" s="86"/>
      <c r="AQ298" s="86"/>
      <c r="AR298" s="86"/>
      <c r="AS298" s="86"/>
      <c r="AT298" s="86"/>
      <c r="AU298" s="86"/>
      <c r="AV298" s="86"/>
      <c r="AW298" s="86"/>
      <c r="AX298" s="86"/>
      <c r="AY298" s="86"/>
      <c r="AZ298" s="86"/>
      <c r="BA298" s="86"/>
      <c r="BB298" s="86"/>
      <c r="BC298" s="86"/>
      <c r="BD298" s="86"/>
      <c r="BE298" s="86"/>
      <c r="BF298" s="86"/>
      <c r="BG298" s="86"/>
      <c r="BH298" s="86"/>
      <c r="BI298" s="86"/>
      <c r="BJ298" s="86"/>
      <c r="BK298" s="86"/>
      <c r="BL298" s="86"/>
      <c r="BM298" s="86"/>
      <c r="BN298" s="86"/>
      <c r="BO298" s="86"/>
      <c r="BP298" s="86"/>
      <c r="BQ298" s="86"/>
      <c r="BR298" s="86"/>
      <c r="BS298" s="86"/>
    </row>
    <row r="299" spans="1:71">
      <c r="A299" s="86"/>
      <c r="B299" s="86"/>
      <c r="AP299" s="86"/>
      <c r="AQ299" s="86"/>
      <c r="AR299" s="86"/>
      <c r="AS299" s="86"/>
      <c r="AT299" s="86"/>
      <c r="AU299" s="86"/>
      <c r="AV299" s="86"/>
      <c r="AW299" s="86"/>
      <c r="AX299" s="86"/>
      <c r="AY299" s="86"/>
      <c r="AZ299" s="86"/>
      <c r="BA299" s="86"/>
      <c r="BB299" s="86"/>
      <c r="BC299" s="86"/>
      <c r="BD299" s="86"/>
      <c r="BE299" s="86"/>
      <c r="BF299" s="86"/>
      <c r="BG299" s="86"/>
      <c r="BH299" s="86"/>
      <c r="BI299" s="86"/>
      <c r="BJ299" s="86"/>
      <c r="BK299" s="86"/>
      <c r="BL299" s="86"/>
      <c r="BM299" s="86"/>
      <c r="BN299" s="86"/>
      <c r="BO299" s="86"/>
      <c r="BP299" s="86"/>
      <c r="BQ299" s="86"/>
      <c r="BR299" s="86"/>
      <c r="BS299" s="86"/>
    </row>
    <row r="300" spans="1:71">
      <c r="A300" s="86"/>
      <c r="B300" s="86"/>
      <c r="C300" s="86"/>
      <c r="D300" s="86"/>
      <c r="E300" s="86"/>
      <c r="AP300" s="86"/>
      <c r="AQ300" s="86"/>
      <c r="AR300" s="86"/>
      <c r="AS300" s="86"/>
      <c r="AT300" s="86"/>
      <c r="AU300" s="86"/>
      <c r="AV300" s="86"/>
      <c r="AW300" s="86"/>
      <c r="AX300" s="86"/>
      <c r="AY300" s="86"/>
      <c r="AZ300" s="86"/>
      <c r="BA300" s="86"/>
      <c r="BB300" s="86"/>
      <c r="BC300" s="86"/>
      <c r="BD300" s="86"/>
      <c r="BE300" s="86"/>
      <c r="BF300" s="86"/>
      <c r="BG300" s="86"/>
      <c r="BH300" s="86"/>
      <c r="BI300" s="86"/>
      <c r="BJ300" s="86"/>
      <c r="BK300" s="86"/>
      <c r="BL300" s="86"/>
      <c r="BM300" s="86"/>
      <c r="BN300" s="86"/>
      <c r="BO300" s="86"/>
      <c r="BP300" s="86"/>
      <c r="BQ300" s="86"/>
      <c r="BR300" s="86"/>
      <c r="BS300" s="86"/>
    </row>
    <row r="301" spans="1:71">
      <c r="A301" s="86"/>
      <c r="B301" s="86"/>
      <c r="AP301" s="86"/>
      <c r="AQ301" s="86"/>
      <c r="AR301" s="86"/>
      <c r="AS301" s="86"/>
      <c r="AT301" s="86"/>
      <c r="AU301" s="86"/>
      <c r="AV301" s="86"/>
      <c r="AW301" s="86"/>
      <c r="AX301" s="86"/>
      <c r="AY301" s="86"/>
      <c r="AZ301" s="86"/>
      <c r="BA301" s="86"/>
      <c r="BB301" s="86"/>
      <c r="BC301" s="86"/>
      <c r="BD301" s="86"/>
      <c r="BE301" s="86"/>
      <c r="BF301" s="86"/>
      <c r="BG301" s="86"/>
      <c r="BH301" s="86"/>
      <c r="BI301" s="86"/>
      <c r="BJ301" s="86"/>
      <c r="BK301" s="86"/>
      <c r="BL301" s="86"/>
      <c r="BM301" s="86"/>
      <c r="BN301" s="86"/>
      <c r="BO301" s="86"/>
      <c r="BP301" s="86"/>
      <c r="BQ301" s="86"/>
      <c r="BR301" s="86"/>
      <c r="BS301" s="86"/>
    </row>
    <row r="302" spans="1:71">
      <c r="A302" s="86"/>
      <c r="B302" s="86"/>
      <c r="C302" s="86"/>
      <c r="D302" s="86"/>
      <c r="E302" s="86"/>
      <c r="AP302" s="86"/>
      <c r="AQ302" s="86"/>
      <c r="AR302" s="86"/>
      <c r="AS302" s="86"/>
      <c r="AT302" s="86"/>
      <c r="AU302" s="86"/>
      <c r="AV302" s="86"/>
      <c r="AW302" s="86"/>
      <c r="AX302" s="86"/>
      <c r="AY302" s="86"/>
      <c r="AZ302" s="86"/>
      <c r="BA302" s="86"/>
      <c r="BB302" s="86"/>
      <c r="BC302" s="86"/>
      <c r="BD302" s="86"/>
      <c r="BE302" s="86"/>
      <c r="BF302" s="86"/>
      <c r="BG302" s="86"/>
      <c r="BH302" s="86"/>
      <c r="BI302" s="86"/>
      <c r="BJ302" s="86"/>
      <c r="BK302" s="86"/>
      <c r="BL302" s="86"/>
      <c r="BM302" s="86"/>
      <c r="BN302" s="86"/>
      <c r="BO302" s="86"/>
      <c r="BP302" s="86"/>
      <c r="BQ302" s="86"/>
      <c r="BR302" s="86"/>
      <c r="BS302" s="86"/>
    </row>
    <row r="303" spans="1:71">
      <c r="A303" s="86"/>
      <c r="B303" s="86"/>
      <c r="AP303" s="86"/>
      <c r="AQ303" s="86"/>
      <c r="AR303" s="86"/>
      <c r="AS303" s="86"/>
      <c r="AT303" s="86"/>
      <c r="AU303" s="86"/>
      <c r="AV303" s="86"/>
      <c r="AW303" s="86"/>
      <c r="AX303" s="86"/>
      <c r="AY303" s="86"/>
      <c r="AZ303" s="86"/>
      <c r="BA303" s="86"/>
      <c r="BB303" s="86"/>
      <c r="BC303" s="86"/>
      <c r="BD303" s="86"/>
      <c r="BE303" s="86"/>
      <c r="BF303" s="86"/>
      <c r="BG303" s="86"/>
      <c r="BH303" s="86"/>
      <c r="BI303" s="86"/>
      <c r="BJ303" s="86"/>
      <c r="BK303" s="86"/>
      <c r="BL303" s="86"/>
      <c r="BM303" s="86"/>
      <c r="BN303" s="86"/>
      <c r="BO303" s="86"/>
      <c r="BP303" s="86"/>
      <c r="BQ303" s="86"/>
      <c r="BR303" s="86"/>
      <c r="BS303" s="86"/>
    </row>
    <row r="304" spans="1:71">
      <c r="A304" s="86"/>
      <c r="B304" s="86"/>
      <c r="C304" s="86"/>
      <c r="D304" s="86"/>
      <c r="E304" s="86"/>
      <c r="AP304" s="86"/>
      <c r="AQ304" s="86"/>
      <c r="AR304" s="86"/>
      <c r="AS304" s="86"/>
      <c r="AT304" s="86"/>
      <c r="AU304" s="86"/>
      <c r="AV304" s="86"/>
      <c r="AW304" s="86"/>
      <c r="AX304" s="86"/>
      <c r="AY304" s="86"/>
      <c r="AZ304" s="86"/>
      <c r="BA304" s="86"/>
      <c r="BB304" s="86"/>
      <c r="BC304" s="86"/>
      <c r="BD304" s="86"/>
      <c r="BE304" s="86"/>
      <c r="BF304" s="86"/>
      <c r="BG304" s="86"/>
      <c r="BH304" s="86"/>
      <c r="BI304" s="86"/>
      <c r="BJ304" s="86"/>
      <c r="BK304" s="86"/>
      <c r="BL304" s="86"/>
      <c r="BM304" s="86"/>
      <c r="BN304" s="86"/>
      <c r="BO304" s="86"/>
      <c r="BP304" s="86"/>
      <c r="BQ304" s="86"/>
      <c r="BR304" s="86"/>
      <c r="BS304" s="86"/>
    </row>
    <row r="305" spans="1:71">
      <c r="A305" s="86"/>
      <c r="B305" s="86"/>
      <c r="AP305" s="86"/>
      <c r="AQ305" s="86"/>
      <c r="AR305" s="86"/>
      <c r="AS305" s="86"/>
      <c r="AT305" s="86"/>
      <c r="AU305" s="86"/>
      <c r="AV305" s="86"/>
      <c r="AW305" s="86"/>
      <c r="AX305" s="86"/>
      <c r="AY305" s="86"/>
      <c r="AZ305" s="86"/>
      <c r="BA305" s="86"/>
      <c r="BB305" s="86"/>
      <c r="BC305" s="86"/>
      <c r="BD305" s="86"/>
      <c r="BE305" s="86"/>
      <c r="BF305" s="86"/>
      <c r="BG305" s="86"/>
      <c r="BH305" s="86"/>
      <c r="BI305" s="86"/>
      <c r="BJ305" s="86"/>
      <c r="BK305" s="86"/>
      <c r="BL305" s="86"/>
      <c r="BM305" s="86"/>
      <c r="BN305" s="86"/>
      <c r="BO305" s="86"/>
      <c r="BP305" s="86"/>
      <c r="BQ305" s="86"/>
      <c r="BR305" s="86"/>
      <c r="BS305" s="86"/>
    </row>
    <row r="306" spans="1:71">
      <c r="A306" s="86"/>
      <c r="B306" s="86"/>
      <c r="C306" s="86"/>
      <c r="D306" s="86"/>
      <c r="E306" s="86"/>
      <c r="AP306" s="86"/>
      <c r="AQ306" s="86"/>
      <c r="AR306" s="86"/>
      <c r="AS306" s="86"/>
      <c r="AT306" s="86"/>
      <c r="AU306" s="86"/>
      <c r="AV306" s="86"/>
      <c r="AW306" s="86"/>
      <c r="AX306" s="86"/>
      <c r="AY306" s="86"/>
      <c r="AZ306" s="86"/>
      <c r="BA306" s="86"/>
      <c r="BB306" s="86"/>
      <c r="BC306" s="86"/>
      <c r="BD306" s="86"/>
      <c r="BE306" s="86"/>
      <c r="BF306" s="86"/>
      <c r="BG306" s="86"/>
      <c r="BH306" s="86"/>
      <c r="BI306" s="86"/>
      <c r="BJ306" s="86"/>
      <c r="BK306" s="86"/>
      <c r="BL306" s="86"/>
      <c r="BM306" s="86"/>
      <c r="BN306" s="86"/>
      <c r="BO306" s="86"/>
      <c r="BP306" s="86"/>
      <c r="BQ306" s="86"/>
      <c r="BR306" s="86"/>
      <c r="BS306" s="86"/>
    </row>
    <row r="307" spans="1:71">
      <c r="A307" s="86"/>
      <c r="B307" s="86"/>
      <c r="AP307" s="86"/>
      <c r="AQ307" s="86"/>
      <c r="AR307" s="86"/>
      <c r="AS307" s="86"/>
      <c r="AT307" s="86"/>
      <c r="AU307" s="86"/>
      <c r="AV307" s="86"/>
      <c r="AW307" s="86"/>
      <c r="AX307" s="86"/>
      <c r="AY307" s="86"/>
      <c r="AZ307" s="86"/>
      <c r="BA307" s="86"/>
      <c r="BB307" s="86"/>
      <c r="BC307" s="86"/>
      <c r="BD307" s="86"/>
      <c r="BE307" s="86"/>
      <c r="BF307" s="86"/>
      <c r="BG307" s="86"/>
      <c r="BH307" s="86"/>
      <c r="BI307" s="86"/>
      <c r="BJ307" s="86"/>
      <c r="BK307" s="86"/>
      <c r="BL307" s="86"/>
      <c r="BM307" s="86"/>
      <c r="BN307" s="86"/>
      <c r="BO307" s="86"/>
      <c r="BP307" s="86"/>
      <c r="BQ307" s="86"/>
      <c r="BR307" s="86"/>
      <c r="BS307" s="86"/>
    </row>
    <row r="308" spans="1:71">
      <c r="A308" s="86"/>
      <c r="B308" s="86"/>
      <c r="C308" s="86"/>
      <c r="D308" s="86"/>
      <c r="E308" s="86"/>
      <c r="AP308" s="86"/>
      <c r="AQ308" s="86"/>
      <c r="AR308" s="86"/>
      <c r="AS308" s="86"/>
      <c r="AT308" s="86"/>
      <c r="AU308" s="86"/>
      <c r="AV308" s="86"/>
      <c r="AW308" s="86"/>
      <c r="AX308" s="86"/>
      <c r="AY308" s="86"/>
      <c r="AZ308" s="86"/>
      <c r="BA308" s="86"/>
      <c r="BB308" s="86"/>
      <c r="BC308" s="86"/>
      <c r="BD308" s="86"/>
      <c r="BE308" s="86"/>
      <c r="BF308" s="86"/>
      <c r="BG308" s="86"/>
      <c r="BH308" s="86"/>
      <c r="BI308" s="86"/>
      <c r="BJ308" s="86"/>
      <c r="BK308" s="86"/>
      <c r="BL308" s="86"/>
      <c r="BM308" s="86"/>
      <c r="BN308" s="86"/>
      <c r="BO308" s="86"/>
      <c r="BP308" s="86"/>
      <c r="BQ308" s="86"/>
      <c r="BR308" s="86"/>
      <c r="BS308" s="86"/>
    </row>
    <row r="309" spans="1:71">
      <c r="A309" s="86"/>
      <c r="B309" s="86"/>
      <c r="AP309" s="86"/>
      <c r="AQ309" s="86"/>
      <c r="AR309" s="86"/>
      <c r="AS309" s="86"/>
      <c r="AT309" s="86"/>
      <c r="AU309" s="86"/>
      <c r="AV309" s="86"/>
      <c r="AW309" s="86"/>
      <c r="AX309" s="86"/>
      <c r="AY309" s="86"/>
      <c r="AZ309" s="86"/>
      <c r="BA309" s="86"/>
      <c r="BB309" s="86"/>
      <c r="BC309" s="86"/>
      <c r="BD309" s="86"/>
      <c r="BE309" s="86"/>
      <c r="BF309" s="86"/>
      <c r="BG309" s="86"/>
      <c r="BH309" s="86"/>
      <c r="BI309" s="86"/>
      <c r="BJ309" s="86"/>
      <c r="BK309" s="86"/>
      <c r="BL309" s="86"/>
      <c r="BM309" s="86"/>
      <c r="BN309" s="86"/>
      <c r="BO309" s="86"/>
      <c r="BP309" s="86"/>
      <c r="BQ309" s="86"/>
      <c r="BR309" s="86"/>
      <c r="BS309" s="86"/>
    </row>
    <row r="310" spans="1:71">
      <c r="A310" s="86"/>
      <c r="B310" s="86"/>
      <c r="C310" s="86"/>
      <c r="D310" s="86"/>
      <c r="E310" s="86"/>
      <c r="AP310" s="86"/>
      <c r="AQ310" s="86"/>
      <c r="AR310" s="86"/>
      <c r="AS310" s="86"/>
      <c r="AT310" s="86"/>
      <c r="AU310" s="86"/>
      <c r="AV310" s="86"/>
      <c r="AW310" s="86"/>
      <c r="AX310" s="86"/>
      <c r="AY310" s="86"/>
      <c r="AZ310" s="86"/>
      <c r="BA310" s="86"/>
      <c r="BB310" s="86"/>
      <c r="BC310" s="86"/>
      <c r="BD310" s="86"/>
      <c r="BE310" s="86"/>
      <c r="BF310" s="86"/>
      <c r="BG310" s="86"/>
      <c r="BH310" s="86"/>
      <c r="BI310" s="86"/>
      <c r="BJ310" s="86"/>
      <c r="BK310" s="86"/>
      <c r="BL310" s="86"/>
      <c r="BM310" s="86"/>
      <c r="BN310" s="86"/>
      <c r="BO310" s="86"/>
      <c r="BP310" s="86"/>
      <c r="BQ310" s="86"/>
      <c r="BR310" s="86"/>
      <c r="BS310" s="86"/>
    </row>
    <row r="311" spans="1:71">
      <c r="A311" s="86"/>
      <c r="B311" s="86"/>
      <c r="AP311" s="86"/>
      <c r="AQ311" s="86"/>
      <c r="AR311" s="86"/>
      <c r="AS311" s="86"/>
      <c r="AT311" s="86"/>
      <c r="AU311" s="86"/>
      <c r="AV311" s="86"/>
      <c r="AW311" s="86"/>
      <c r="AX311" s="86"/>
      <c r="AY311" s="86"/>
      <c r="AZ311" s="86"/>
      <c r="BA311" s="86"/>
      <c r="BB311" s="86"/>
      <c r="BC311" s="86"/>
      <c r="BD311" s="86"/>
      <c r="BE311" s="86"/>
      <c r="BF311" s="86"/>
      <c r="BG311" s="86"/>
      <c r="BH311" s="86"/>
      <c r="BI311" s="86"/>
      <c r="BJ311" s="86"/>
      <c r="BK311" s="86"/>
      <c r="BL311" s="86"/>
      <c r="BM311" s="86"/>
      <c r="BN311" s="86"/>
      <c r="BO311" s="86"/>
      <c r="BP311" s="86"/>
      <c r="BQ311" s="86"/>
      <c r="BR311" s="86"/>
      <c r="BS311" s="86"/>
    </row>
    <row r="312" spans="1:71">
      <c r="A312" s="86"/>
      <c r="B312" s="86"/>
      <c r="C312" s="86"/>
      <c r="D312" s="86"/>
      <c r="E312" s="86"/>
      <c r="AP312" s="86"/>
      <c r="AQ312" s="86"/>
      <c r="AR312" s="86"/>
      <c r="AS312" s="86"/>
      <c r="AT312" s="86"/>
      <c r="AU312" s="86"/>
      <c r="AV312" s="86"/>
      <c r="AW312" s="86"/>
      <c r="AX312" s="86"/>
      <c r="AY312" s="86"/>
      <c r="AZ312" s="86"/>
      <c r="BA312" s="86"/>
      <c r="BB312" s="86"/>
      <c r="BC312" s="86"/>
      <c r="BD312" s="86"/>
      <c r="BE312" s="86"/>
      <c r="BF312" s="86"/>
      <c r="BG312" s="86"/>
      <c r="BH312" s="86"/>
      <c r="BI312" s="86"/>
      <c r="BJ312" s="86"/>
      <c r="BK312" s="86"/>
      <c r="BL312" s="86"/>
      <c r="BM312" s="86"/>
      <c r="BN312" s="86"/>
      <c r="BO312" s="86"/>
      <c r="BP312" s="86"/>
      <c r="BQ312" s="86"/>
      <c r="BR312" s="86"/>
      <c r="BS312" s="86"/>
    </row>
    <row r="313" spans="1:71">
      <c r="A313" s="86"/>
      <c r="B313" s="86"/>
      <c r="AP313" s="86"/>
      <c r="AQ313" s="86"/>
      <c r="AR313" s="86"/>
      <c r="AS313" s="86"/>
      <c r="AT313" s="86"/>
      <c r="AU313" s="86"/>
      <c r="AV313" s="86"/>
      <c r="AW313" s="86"/>
      <c r="AX313" s="86"/>
      <c r="AY313" s="86"/>
      <c r="AZ313" s="86"/>
      <c r="BA313" s="86"/>
      <c r="BB313" s="86"/>
      <c r="BC313" s="86"/>
      <c r="BD313" s="86"/>
      <c r="BE313" s="86"/>
      <c r="BF313" s="86"/>
      <c r="BG313" s="86"/>
      <c r="BH313" s="86"/>
      <c r="BI313" s="86"/>
      <c r="BJ313" s="86"/>
      <c r="BK313" s="86"/>
      <c r="BL313" s="86"/>
      <c r="BM313" s="86"/>
      <c r="BN313" s="86"/>
      <c r="BO313" s="86"/>
      <c r="BP313" s="86"/>
      <c r="BQ313" s="86"/>
      <c r="BR313" s="86"/>
      <c r="BS313" s="86"/>
    </row>
    <row r="314" spans="1:71">
      <c r="A314" s="86"/>
      <c r="B314" s="86"/>
      <c r="C314" s="86"/>
      <c r="D314" s="86"/>
      <c r="E314" s="86"/>
      <c r="AP314" s="86"/>
      <c r="AQ314" s="86"/>
      <c r="AR314" s="86"/>
      <c r="AS314" s="86"/>
      <c r="AT314" s="86"/>
      <c r="AU314" s="86"/>
      <c r="AV314" s="86"/>
      <c r="AW314" s="86"/>
      <c r="AX314" s="86"/>
      <c r="AY314" s="86"/>
      <c r="AZ314" s="86"/>
      <c r="BA314" s="86"/>
      <c r="BB314" s="86"/>
      <c r="BC314" s="86"/>
      <c r="BD314" s="86"/>
      <c r="BE314" s="86"/>
      <c r="BF314" s="86"/>
      <c r="BG314" s="86"/>
      <c r="BH314" s="86"/>
      <c r="BI314" s="86"/>
      <c r="BJ314" s="86"/>
      <c r="BK314" s="86"/>
      <c r="BL314" s="86"/>
      <c r="BM314" s="86"/>
      <c r="BN314" s="86"/>
      <c r="BO314" s="86"/>
      <c r="BP314" s="86"/>
      <c r="BQ314" s="86"/>
      <c r="BR314" s="86"/>
      <c r="BS314" s="86"/>
    </row>
    <row r="315" spans="1:71">
      <c r="A315" s="86"/>
      <c r="B315" s="86"/>
      <c r="AP315" s="86"/>
      <c r="AQ315" s="86"/>
      <c r="AR315" s="86"/>
      <c r="AS315" s="86"/>
      <c r="AT315" s="86"/>
      <c r="AU315" s="86"/>
      <c r="AV315" s="86"/>
      <c r="AW315" s="86"/>
      <c r="AX315" s="86"/>
      <c r="AY315" s="86"/>
      <c r="AZ315" s="86"/>
      <c r="BA315" s="86"/>
      <c r="BB315" s="86"/>
      <c r="BC315" s="86"/>
      <c r="BD315" s="86"/>
      <c r="BE315" s="86"/>
      <c r="BF315" s="86"/>
      <c r="BG315" s="86"/>
      <c r="BH315" s="86"/>
      <c r="BI315" s="86"/>
      <c r="BJ315" s="86"/>
      <c r="BK315" s="86"/>
      <c r="BL315" s="86"/>
      <c r="BM315" s="86"/>
      <c r="BN315" s="86"/>
      <c r="BO315" s="86"/>
      <c r="BP315" s="86"/>
      <c r="BQ315" s="86"/>
      <c r="BR315" s="86"/>
      <c r="BS315" s="86"/>
    </row>
    <row r="316" spans="1:71">
      <c r="A316" s="86"/>
      <c r="B316" s="86"/>
      <c r="C316" s="86"/>
      <c r="D316" s="86"/>
      <c r="E316" s="86"/>
      <c r="AP316" s="86"/>
      <c r="AQ316" s="86"/>
      <c r="AR316" s="86"/>
      <c r="AS316" s="86"/>
      <c r="AT316" s="86"/>
      <c r="AU316" s="86"/>
      <c r="AV316" s="86"/>
      <c r="AW316" s="86"/>
      <c r="AX316" s="86"/>
      <c r="AY316" s="86"/>
      <c r="AZ316" s="86"/>
      <c r="BA316" s="86"/>
      <c r="BB316" s="86"/>
      <c r="BC316" s="86"/>
      <c r="BD316" s="86"/>
      <c r="BE316" s="86"/>
      <c r="BF316" s="86"/>
      <c r="BG316" s="86"/>
      <c r="BH316" s="86"/>
      <c r="BI316" s="86"/>
      <c r="BJ316" s="86"/>
      <c r="BK316" s="86"/>
      <c r="BL316" s="86"/>
      <c r="BM316" s="86"/>
      <c r="BN316" s="86"/>
      <c r="BO316" s="86"/>
      <c r="BP316" s="86"/>
      <c r="BQ316" s="86"/>
      <c r="BR316" s="86"/>
      <c r="BS316" s="86"/>
    </row>
    <row r="317" spans="1:71">
      <c r="A317" s="86"/>
      <c r="B317" s="86"/>
      <c r="AP317" s="86"/>
      <c r="AQ317" s="86"/>
      <c r="AR317" s="86"/>
      <c r="AS317" s="86"/>
      <c r="AT317" s="86"/>
      <c r="AU317" s="86"/>
      <c r="AV317" s="86"/>
      <c r="AW317" s="86"/>
      <c r="AX317" s="86"/>
      <c r="AY317" s="86"/>
      <c r="AZ317" s="86"/>
      <c r="BA317" s="86"/>
      <c r="BB317" s="86"/>
      <c r="BC317" s="86"/>
      <c r="BD317" s="86"/>
      <c r="BE317" s="86"/>
      <c r="BF317" s="86"/>
      <c r="BG317" s="86"/>
      <c r="BH317" s="86"/>
      <c r="BI317" s="86"/>
      <c r="BJ317" s="86"/>
      <c r="BK317" s="86"/>
      <c r="BL317" s="86"/>
      <c r="BM317" s="86"/>
      <c r="BN317" s="86"/>
      <c r="BO317" s="86"/>
      <c r="BP317" s="86"/>
      <c r="BQ317" s="86"/>
      <c r="BR317" s="86"/>
      <c r="BS317" s="86"/>
    </row>
    <row r="318" spans="1:71">
      <c r="A318" s="86"/>
      <c r="B318" s="86"/>
      <c r="C318" s="86"/>
      <c r="D318" s="86"/>
      <c r="E318" s="86"/>
      <c r="AP318" s="86"/>
      <c r="AQ318" s="86"/>
      <c r="AR318" s="86"/>
      <c r="AS318" s="86"/>
      <c r="AT318" s="86"/>
      <c r="AU318" s="86"/>
      <c r="AV318" s="86"/>
      <c r="AW318" s="86"/>
      <c r="AX318" s="86"/>
      <c r="AY318" s="86"/>
      <c r="AZ318" s="86"/>
      <c r="BA318" s="86"/>
      <c r="BB318" s="86"/>
      <c r="BC318" s="86"/>
      <c r="BD318" s="86"/>
      <c r="BE318" s="86"/>
      <c r="BF318" s="86"/>
      <c r="BG318" s="86"/>
      <c r="BH318" s="86"/>
      <c r="BI318" s="86"/>
      <c r="BJ318" s="86"/>
      <c r="BK318" s="86"/>
      <c r="BL318" s="86"/>
      <c r="BM318" s="86"/>
      <c r="BN318" s="86"/>
      <c r="BO318" s="86"/>
      <c r="BP318" s="86"/>
      <c r="BQ318" s="86"/>
      <c r="BR318" s="86"/>
      <c r="BS318" s="86"/>
    </row>
    <row r="319" spans="1:71">
      <c r="A319" s="86"/>
      <c r="B319" s="86"/>
      <c r="AP319" s="86"/>
      <c r="AQ319" s="86"/>
      <c r="AR319" s="86"/>
      <c r="AS319" s="86"/>
      <c r="AT319" s="86"/>
      <c r="AU319" s="86"/>
      <c r="AV319" s="86"/>
      <c r="AW319" s="86"/>
      <c r="AX319" s="86"/>
      <c r="AY319" s="86"/>
      <c r="AZ319" s="86"/>
      <c r="BA319" s="86"/>
      <c r="BB319" s="86"/>
      <c r="BC319" s="86"/>
      <c r="BD319" s="86"/>
      <c r="BE319" s="86"/>
      <c r="BF319" s="86"/>
      <c r="BG319" s="86"/>
      <c r="BH319" s="86"/>
      <c r="BI319" s="86"/>
      <c r="BJ319" s="86"/>
      <c r="BK319" s="86"/>
      <c r="BL319" s="86"/>
      <c r="BM319" s="86"/>
      <c r="BN319" s="86"/>
      <c r="BO319" s="86"/>
      <c r="BP319" s="86"/>
      <c r="BQ319" s="86"/>
      <c r="BR319" s="86"/>
      <c r="BS319" s="86"/>
    </row>
    <row r="320" spans="1:71">
      <c r="A320" s="86"/>
      <c r="B320" s="86"/>
      <c r="C320" s="86"/>
      <c r="D320" s="86"/>
      <c r="E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  <c r="BM320" s="86"/>
      <c r="BN320" s="86"/>
      <c r="BO320" s="86"/>
      <c r="BP320" s="86"/>
      <c r="BQ320" s="86"/>
      <c r="BR320" s="86"/>
      <c r="BS320" s="86"/>
    </row>
    <row r="321" spans="1:71">
      <c r="A321" s="86"/>
      <c r="B321" s="86"/>
      <c r="AP321" s="86"/>
      <c r="AQ321" s="86"/>
      <c r="AR321" s="86"/>
      <c r="AS321" s="86"/>
      <c r="AT321" s="86"/>
      <c r="AU321" s="86"/>
      <c r="AV321" s="86"/>
      <c r="AW321" s="86"/>
      <c r="AX321" s="86"/>
      <c r="AY321" s="86"/>
      <c r="AZ321" s="86"/>
      <c r="BA321" s="86"/>
      <c r="BB321" s="86"/>
      <c r="BC321" s="86"/>
      <c r="BD321" s="86"/>
      <c r="BE321" s="86"/>
      <c r="BF321" s="86"/>
      <c r="BG321" s="86"/>
      <c r="BH321" s="86"/>
      <c r="BI321" s="86"/>
      <c r="BJ321" s="86"/>
      <c r="BK321" s="86"/>
      <c r="BL321" s="86"/>
      <c r="BM321" s="86"/>
      <c r="BN321" s="86"/>
      <c r="BO321" s="86"/>
      <c r="BP321" s="86"/>
      <c r="BQ321" s="86"/>
      <c r="BR321" s="86"/>
      <c r="BS321" s="86"/>
    </row>
    <row r="322" spans="1:71">
      <c r="A322" s="86"/>
      <c r="B322" s="86"/>
      <c r="C322" s="86"/>
      <c r="D322" s="86"/>
      <c r="E322" s="86"/>
      <c r="AP322" s="86"/>
      <c r="AQ322" s="86"/>
      <c r="AR322" s="86"/>
      <c r="AS322" s="86"/>
      <c r="AT322" s="86"/>
      <c r="AU322" s="86"/>
      <c r="AV322" s="86"/>
      <c r="AW322" s="86"/>
      <c r="AX322" s="86"/>
      <c r="AY322" s="86"/>
      <c r="AZ322" s="86"/>
      <c r="BA322" s="86"/>
      <c r="BB322" s="86"/>
      <c r="BC322" s="86"/>
      <c r="BD322" s="86"/>
      <c r="BE322" s="86"/>
      <c r="BF322" s="86"/>
      <c r="BG322" s="86"/>
      <c r="BH322" s="86"/>
      <c r="BI322" s="86"/>
      <c r="BJ322" s="86"/>
      <c r="BK322" s="86"/>
      <c r="BL322" s="86"/>
      <c r="BM322" s="86"/>
      <c r="BN322" s="86"/>
      <c r="BO322" s="86"/>
      <c r="BP322" s="86"/>
      <c r="BQ322" s="86"/>
      <c r="BR322" s="86"/>
      <c r="BS322" s="86"/>
    </row>
    <row r="323" spans="1:71">
      <c r="A323" s="86"/>
      <c r="B323" s="86"/>
      <c r="AP323" s="86"/>
      <c r="AQ323" s="86"/>
      <c r="AR323" s="86"/>
      <c r="AS323" s="86"/>
      <c r="AT323" s="86"/>
      <c r="AU323" s="86"/>
      <c r="AV323" s="86"/>
      <c r="AW323" s="86"/>
      <c r="AX323" s="86"/>
      <c r="AY323" s="86"/>
      <c r="AZ323" s="86"/>
      <c r="BA323" s="86"/>
      <c r="BB323" s="86"/>
      <c r="BC323" s="86"/>
      <c r="BD323" s="86"/>
      <c r="BE323" s="86"/>
      <c r="BF323" s="86"/>
      <c r="BG323" s="86"/>
      <c r="BH323" s="86"/>
      <c r="BI323" s="86"/>
      <c r="BJ323" s="86"/>
      <c r="BK323" s="86"/>
      <c r="BL323" s="86"/>
      <c r="BM323" s="86"/>
      <c r="BN323" s="86"/>
      <c r="BO323" s="86"/>
      <c r="BP323" s="86"/>
      <c r="BQ323" s="86"/>
      <c r="BR323" s="86"/>
      <c r="BS323" s="86"/>
    </row>
    <row r="324" spans="1:71">
      <c r="A324" s="86"/>
      <c r="B324" s="86"/>
      <c r="C324" s="86"/>
      <c r="D324" s="86"/>
      <c r="E324" s="86"/>
      <c r="AP324" s="86"/>
      <c r="AQ324" s="86"/>
      <c r="AR324" s="86"/>
      <c r="AS324" s="86"/>
      <c r="AT324" s="86"/>
      <c r="AU324" s="86"/>
      <c r="AV324" s="86"/>
      <c r="AW324" s="86"/>
      <c r="AX324" s="86"/>
      <c r="AY324" s="86"/>
      <c r="AZ324" s="86"/>
      <c r="BA324" s="86"/>
      <c r="BB324" s="86"/>
      <c r="BC324" s="86"/>
      <c r="BD324" s="86"/>
      <c r="BE324" s="86"/>
      <c r="BF324" s="86"/>
      <c r="BG324" s="86"/>
      <c r="BH324" s="86"/>
      <c r="BI324" s="86"/>
      <c r="BJ324" s="86"/>
      <c r="BK324" s="86"/>
      <c r="BL324" s="86"/>
      <c r="BM324" s="86"/>
      <c r="BN324" s="86"/>
      <c r="BO324" s="86"/>
      <c r="BP324" s="86"/>
      <c r="BQ324" s="86"/>
      <c r="BR324" s="86"/>
      <c r="BS324" s="86"/>
    </row>
    <row r="325" spans="1:71">
      <c r="A325" s="86"/>
      <c r="B325" s="86"/>
      <c r="AP325" s="86"/>
      <c r="AQ325" s="86"/>
      <c r="AR325" s="86"/>
      <c r="AS325" s="86"/>
      <c r="AT325" s="86"/>
      <c r="AU325" s="86"/>
      <c r="AV325" s="86"/>
      <c r="AW325" s="86"/>
      <c r="AX325" s="86"/>
      <c r="AY325" s="86"/>
      <c r="AZ325" s="86"/>
      <c r="BA325" s="86"/>
      <c r="BB325" s="86"/>
      <c r="BC325" s="86"/>
      <c r="BD325" s="86"/>
      <c r="BE325" s="86"/>
      <c r="BF325" s="86"/>
      <c r="BG325" s="86"/>
      <c r="BH325" s="86"/>
      <c r="BI325" s="86"/>
      <c r="BJ325" s="86"/>
      <c r="BK325" s="86"/>
      <c r="BL325" s="86"/>
      <c r="BM325" s="86"/>
      <c r="BN325" s="86"/>
      <c r="BO325" s="86"/>
      <c r="BP325" s="86"/>
      <c r="BQ325" s="86"/>
      <c r="BR325" s="86"/>
      <c r="BS325" s="86"/>
    </row>
    <row r="326" spans="1:71">
      <c r="A326" s="86"/>
      <c r="B326" s="86"/>
      <c r="C326" s="86"/>
      <c r="D326" s="86"/>
      <c r="E326" s="86"/>
      <c r="AP326" s="86"/>
      <c r="AQ326" s="86"/>
      <c r="AR326" s="86"/>
      <c r="AS326" s="86"/>
      <c r="AT326" s="86"/>
      <c r="AU326" s="86"/>
      <c r="AV326" s="86"/>
      <c r="AW326" s="86"/>
      <c r="AX326" s="86"/>
      <c r="AY326" s="86"/>
      <c r="AZ326" s="86"/>
      <c r="BA326" s="86"/>
      <c r="BB326" s="86"/>
      <c r="BC326" s="86"/>
      <c r="BD326" s="86"/>
      <c r="BE326" s="86"/>
      <c r="BF326" s="86"/>
      <c r="BG326" s="86"/>
      <c r="BH326" s="86"/>
      <c r="BI326" s="86"/>
      <c r="BJ326" s="86"/>
      <c r="BK326" s="86"/>
      <c r="BL326" s="86"/>
      <c r="BM326" s="86"/>
      <c r="BN326" s="86"/>
      <c r="BO326" s="86"/>
      <c r="BP326" s="86"/>
      <c r="BQ326" s="86"/>
      <c r="BR326" s="86"/>
      <c r="BS326" s="86"/>
    </row>
    <row r="327" spans="1:71">
      <c r="A327" s="86"/>
      <c r="B327" s="86"/>
      <c r="AP327" s="86"/>
      <c r="AQ327" s="86"/>
      <c r="AR327" s="86"/>
      <c r="AS327" s="86"/>
      <c r="AT327" s="86"/>
      <c r="AU327" s="86"/>
      <c r="AV327" s="86"/>
      <c r="AW327" s="86"/>
      <c r="AX327" s="86"/>
      <c r="AY327" s="86"/>
      <c r="AZ327" s="86"/>
      <c r="BA327" s="86"/>
      <c r="BB327" s="86"/>
      <c r="BC327" s="86"/>
      <c r="BD327" s="86"/>
      <c r="BE327" s="86"/>
      <c r="BF327" s="86"/>
      <c r="BG327" s="86"/>
      <c r="BH327" s="86"/>
      <c r="BI327" s="86"/>
      <c r="BJ327" s="86"/>
      <c r="BK327" s="86"/>
      <c r="BL327" s="86"/>
      <c r="BM327" s="86"/>
      <c r="BN327" s="86"/>
      <c r="BO327" s="86"/>
      <c r="BP327" s="86"/>
      <c r="BQ327" s="86"/>
      <c r="BR327" s="86"/>
      <c r="BS327" s="86"/>
    </row>
    <row r="328" spans="1:71">
      <c r="A328" s="86"/>
      <c r="B328" s="86"/>
      <c r="C328" s="86"/>
      <c r="D328" s="86"/>
      <c r="E328" s="86"/>
      <c r="AP328" s="86"/>
      <c r="AQ328" s="86"/>
      <c r="AR328" s="86"/>
      <c r="AS328" s="86"/>
      <c r="AT328" s="86"/>
      <c r="AU328" s="86"/>
      <c r="AV328" s="86"/>
      <c r="AW328" s="86"/>
      <c r="AX328" s="86"/>
      <c r="AY328" s="86"/>
      <c r="AZ328" s="86"/>
      <c r="BA328" s="86"/>
      <c r="BB328" s="86"/>
      <c r="BC328" s="86"/>
      <c r="BD328" s="86"/>
      <c r="BE328" s="86"/>
      <c r="BF328" s="86"/>
      <c r="BG328" s="86"/>
      <c r="BH328" s="86"/>
      <c r="BI328" s="86"/>
      <c r="BJ328" s="86"/>
      <c r="BK328" s="86"/>
      <c r="BL328" s="86"/>
      <c r="BM328" s="86"/>
      <c r="BN328" s="86"/>
      <c r="BO328" s="86"/>
      <c r="BP328" s="86"/>
      <c r="BQ328" s="86"/>
      <c r="BR328" s="86"/>
      <c r="BS328" s="86"/>
    </row>
    <row r="329" spans="1:71">
      <c r="A329" s="86"/>
      <c r="B329" s="86"/>
      <c r="AP329" s="86"/>
      <c r="AQ329" s="86"/>
      <c r="AR329" s="86"/>
      <c r="AS329" s="86"/>
      <c r="AT329" s="86"/>
      <c r="AU329" s="86"/>
      <c r="AV329" s="86"/>
      <c r="AW329" s="86"/>
      <c r="AX329" s="86"/>
      <c r="AY329" s="86"/>
      <c r="AZ329" s="86"/>
      <c r="BA329" s="86"/>
      <c r="BB329" s="86"/>
      <c r="BC329" s="86"/>
      <c r="BD329" s="86"/>
      <c r="BE329" s="86"/>
      <c r="BF329" s="86"/>
      <c r="BG329" s="86"/>
      <c r="BH329" s="86"/>
      <c r="BI329" s="86"/>
      <c r="BJ329" s="86"/>
      <c r="BK329" s="86"/>
      <c r="BL329" s="86"/>
      <c r="BM329" s="86"/>
      <c r="BN329" s="86"/>
      <c r="BO329" s="86"/>
      <c r="BP329" s="86"/>
      <c r="BQ329" s="86"/>
      <c r="BR329" s="86"/>
      <c r="BS329" s="86"/>
    </row>
    <row r="330" spans="1:71">
      <c r="A330" s="86"/>
      <c r="B330" s="86"/>
      <c r="C330" s="86"/>
      <c r="D330" s="86"/>
      <c r="E330" s="86"/>
      <c r="AP330" s="86"/>
      <c r="AQ330" s="86"/>
      <c r="AR330" s="86"/>
      <c r="AS330" s="86"/>
      <c r="AT330" s="86"/>
      <c r="AU330" s="86"/>
      <c r="AV330" s="86"/>
      <c r="AW330" s="86"/>
      <c r="AX330" s="86"/>
      <c r="AY330" s="86"/>
      <c r="AZ330" s="86"/>
      <c r="BA330" s="86"/>
      <c r="BB330" s="86"/>
      <c r="BC330" s="86"/>
      <c r="BD330" s="86"/>
      <c r="BE330" s="86"/>
      <c r="BF330" s="86"/>
      <c r="BG330" s="86"/>
      <c r="BH330" s="86"/>
      <c r="BI330" s="86"/>
      <c r="BJ330" s="86"/>
      <c r="BK330" s="86"/>
      <c r="BL330" s="86"/>
      <c r="BM330" s="86"/>
      <c r="BN330" s="86"/>
      <c r="BO330" s="86"/>
      <c r="BP330" s="86"/>
      <c r="BQ330" s="86"/>
      <c r="BR330" s="86"/>
      <c r="BS330" s="86"/>
    </row>
    <row r="331" spans="1:71">
      <c r="A331" s="86"/>
      <c r="B331" s="86"/>
      <c r="AP331" s="86"/>
      <c r="AQ331" s="86"/>
      <c r="AR331" s="86"/>
      <c r="AS331" s="86"/>
      <c r="AT331" s="86"/>
      <c r="AU331" s="86"/>
      <c r="AV331" s="86"/>
      <c r="AW331" s="86"/>
      <c r="AX331" s="86"/>
      <c r="AY331" s="86"/>
      <c r="AZ331" s="86"/>
      <c r="BA331" s="86"/>
      <c r="BB331" s="86"/>
      <c r="BC331" s="86"/>
      <c r="BD331" s="86"/>
      <c r="BE331" s="86"/>
      <c r="BF331" s="86"/>
      <c r="BG331" s="86"/>
      <c r="BH331" s="86"/>
      <c r="BI331" s="86"/>
      <c r="BJ331" s="86"/>
      <c r="BK331" s="86"/>
      <c r="BL331" s="86"/>
      <c r="BM331" s="86"/>
      <c r="BN331" s="86"/>
      <c r="BO331" s="86"/>
      <c r="BP331" s="86"/>
      <c r="BQ331" s="86"/>
      <c r="BR331" s="86"/>
      <c r="BS331" s="86"/>
    </row>
    <row r="332" spans="1:71">
      <c r="A332" s="86"/>
      <c r="B332" s="86"/>
      <c r="C332" s="86"/>
      <c r="D332" s="86"/>
      <c r="E332" s="86"/>
      <c r="AP332" s="86"/>
      <c r="AQ332" s="86"/>
      <c r="AR332" s="86"/>
      <c r="AS332" s="86"/>
      <c r="AT332" s="86"/>
      <c r="AU332" s="86"/>
      <c r="AV332" s="86"/>
      <c r="AW332" s="86"/>
      <c r="AX332" s="86"/>
      <c r="AY332" s="86"/>
      <c r="AZ332" s="86"/>
      <c r="BA332" s="86"/>
      <c r="BB332" s="86"/>
      <c r="BC332" s="86"/>
      <c r="BD332" s="86"/>
      <c r="BE332" s="86"/>
      <c r="BF332" s="86"/>
      <c r="BG332" s="86"/>
      <c r="BH332" s="86"/>
      <c r="BI332" s="86"/>
      <c r="BJ332" s="86"/>
      <c r="BK332" s="86"/>
      <c r="BL332" s="86"/>
      <c r="BM332" s="86"/>
      <c r="BN332" s="86"/>
      <c r="BO332" s="86"/>
      <c r="BP332" s="86"/>
      <c r="BQ332" s="86"/>
      <c r="BR332" s="86"/>
      <c r="BS332" s="86"/>
    </row>
    <row r="333" spans="1:71">
      <c r="A333" s="86"/>
      <c r="B333" s="86"/>
      <c r="AP333" s="86"/>
      <c r="AQ333" s="86"/>
      <c r="AR333" s="86"/>
      <c r="AS333" s="86"/>
      <c r="AT333" s="86"/>
      <c r="AU333" s="86"/>
      <c r="AV333" s="86"/>
      <c r="AW333" s="86"/>
      <c r="AX333" s="86"/>
      <c r="AY333" s="86"/>
      <c r="AZ333" s="86"/>
      <c r="BA333" s="86"/>
      <c r="BB333" s="86"/>
      <c r="BC333" s="86"/>
      <c r="BD333" s="86"/>
      <c r="BE333" s="86"/>
      <c r="BF333" s="86"/>
      <c r="BG333" s="86"/>
      <c r="BH333" s="86"/>
      <c r="BI333" s="86"/>
      <c r="BJ333" s="86"/>
      <c r="BK333" s="86"/>
      <c r="BL333" s="86"/>
      <c r="BM333" s="86"/>
      <c r="BN333" s="86"/>
      <c r="BO333" s="86"/>
      <c r="BP333" s="86"/>
      <c r="BQ333" s="86"/>
      <c r="BR333" s="86"/>
      <c r="BS333" s="86"/>
    </row>
    <row r="334" spans="1:71">
      <c r="A334" s="86"/>
      <c r="B334" s="86"/>
      <c r="C334" s="86"/>
      <c r="D334" s="86"/>
      <c r="E334" s="86"/>
      <c r="AP334" s="86"/>
      <c r="AQ334" s="86"/>
      <c r="AR334" s="86"/>
      <c r="AS334" s="86"/>
      <c r="AT334" s="86"/>
      <c r="AU334" s="86"/>
      <c r="AV334" s="86"/>
      <c r="AW334" s="86"/>
      <c r="AX334" s="86"/>
      <c r="AY334" s="86"/>
      <c r="AZ334" s="86"/>
      <c r="BA334" s="86"/>
      <c r="BB334" s="86"/>
      <c r="BC334" s="86"/>
      <c r="BD334" s="86"/>
      <c r="BE334" s="86"/>
      <c r="BF334" s="86"/>
      <c r="BG334" s="86"/>
      <c r="BH334" s="86"/>
      <c r="BI334" s="86"/>
      <c r="BJ334" s="86"/>
      <c r="BK334" s="86"/>
      <c r="BL334" s="86"/>
      <c r="BM334" s="86"/>
      <c r="BN334" s="86"/>
      <c r="BO334" s="86"/>
      <c r="BP334" s="86"/>
      <c r="BQ334" s="86"/>
      <c r="BR334" s="86"/>
      <c r="BS334" s="86"/>
    </row>
    <row r="335" spans="1:71">
      <c r="A335" s="86"/>
      <c r="B335" s="86"/>
      <c r="AP335" s="86"/>
      <c r="AQ335" s="86"/>
      <c r="AR335" s="86"/>
      <c r="AS335" s="86"/>
      <c r="AT335" s="86"/>
      <c r="AU335" s="86"/>
      <c r="AV335" s="86"/>
      <c r="AW335" s="86"/>
      <c r="AX335" s="86"/>
      <c r="AY335" s="86"/>
      <c r="AZ335" s="86"/>
      <c r="BA335" s="86"/>
      <c r="BB335" s="86"/>
      <c r="BC335" s="86"/>
      <c r="BD335" s="86"/>
      <c r="BE335" s="86"/>
      <c r="BF335" s="86"/>
      <c r="BG335" s="86"/>
      <c r="BH335" s="86"/>
      <c r="BI335" s="86"/>
      <c r="BJ335" s="86"/>
      <c r="BK335" s="86"/>
      <c r="BL335" s="86"/>
      <c r="BM335" s="86"/>
      <c r="BN335" s="86"/>
      <c r="BO335" s="86"/>
      <c r="BP335" s="86"/>
      <c r="BQ335" s="86"/>
      <c r="BR335" s="86"/>
      <c r="BS335" s="86"/>
    </row>
    <row r="336" spans="1:71">
      <c r="A336" s="86"/>
      <c r="B336" s="86"/>
      <c r="AP336" s="86"/>
      <c r="AQ336" s="86"/>
      <c r="AR336" s="86"/>
      <c r="AS336" s="86"/>
      <c r="AT336" s="86"/>
      <c r="AU336" s="86"/>
      <c r="AV336" s="86"/>
      <c r="AW336" s="86"/>
      <c r="AX336" s="86"/>
      <c r="AY336" s="86"/>
      <c r="AZ336" s="86"/>
      <c r="BA336" s="86"/>
      <c r="BB336" s="86"/>
      <c r="BC336" s="86"/>
      <c r="BD336" s="86"/>
      <c r="BE336" s="86"/>
      <c r="BF336" s="86"/>
      <c r="BG336" s="86"/>
      <c r="BH336" s="86"/>
      <c r="BI336" s="86"/>
      <c r="BJ336" s="86"/>
      <c r="BK336" s="86"/>
      <c r="BL336" s="86"/>
      <c r="BM336" s="86"/>
      <c r="BN336" s="86"/>
      <c r="BO336" s="86"/>
      <c r="BP336" s="86"/>
      <c r="BQ336" s="86"/>
      <c r="BR336" s="86"/>
      <c r="BS336" s="86"/>
    </row>
    <row r="337" spans="1:71">
      <c r="A337" s="86"/>
      <c r="B337" s="86"/>
      <c r="AP337" s="86"/>
      <c r="AQ337" s="86"/>
      <c r="AR337" s="86"/>
      <c r="AS337" s="86"/>
      <c r="AT337" s="86"/>
      <c r="AU337" s="86"/>
      <c r="AV337" s="86"/>
      <c r="AW337" s="86"/>
      <c r="AX337" s="86"/>
      <c r="AY337" s="86"/>
      <c r="AZ337" s="86"/>
      <c r="BA337" s="86"/>
      <c r="BB337" s="86"/>
      <c r="BC337" s="86"/>
      <c r="BD337" s="86"/>
      <c r="BE337" s="86"/>
      <c r="BF337" s="86"/>
      <c r="BG337" s="86"/>
      <c r="BH337" s="86"/>
      <c r="BI337" s="86"/>
      <c r="BJ337" s="86"/>
      <c r="BK337" s="86"/>
      <c r="BL337" s="86"/>
      <c r="BM337" s="86"/>
      <c r="BN337" s="86"/>
      <c r="BO337" s="86"/>
      <c r="BP337" s="86"/>
      <c r="BQ337" s="86"/>
      <c r="BR337" s="86"/>
      <c r="BS337" s="86"/>
    </row>
    <row r="338" spans="1:71">
      <c r="A338" s="86"/>
      <c r="B338" s="86"/>
      <c r="AP338" s="86"/>
      <c r="AQ338" s="86"/>
      <c r="AR338" s="86"/>
      <c r="AS338" s="86"/>
      <c r="AT338" s="86"/>
      <c r="AU338" s="86"/>
      <c r="AV338" s="86"/>
      <c r="AW338" s="86"/>
      <c r="AX338" s="86"/>
      <c r="AY338" s="86"/>
      <c r="AZ338" s="86"/>
      <c r="BA338" s="86"/>
      <c r="BB338" s="86"/>
      <c r="BC338" s="86"/>
      <c r="BD338" s="86"/>
      <c r="BE338" s="86"/>
      <c r="BF338" s="86"/>
      <c r="BG338" s="86"/>
      <c r="BH338" s="86"/>
      <c r="BI338" s="86"/>
      <c r="BJ338" s="86"/>
      <c r="BK338" s="86"/>
      <c r="BL338" s="86"/>
      <c r="BM338" s="86"/>
      <c r="BN338" s="86"/>
      <c r="BO338" s="86"/>
      <c r="BP338" s="86"/>
      <c r="BQ338" s="86"/>
      <c r="BR338" s="86"/>
      <c r="BS338" s="86"/>
    </row>
    <row r="339" spans="1:71">
      <c r="A339" s="86"/>
      <c r="B339" s="86"/>
      <c r="AP339" s="86"/>
      <c r="AQ339" s="86"/>
      <c r="AR339" s="86"/>
      <c r="AS339" s="86"/>
      <c r="AT339" s="86"/>
      <c r="AU339" s="86"/>
      <c r="AV339" s="86"/>
      <c r="AW339" s="86"/>
      <c r="AX339" s="86"/>
      <c r="AY339" s="86"/>
      <c r="AZ339" s="86"/>
      <c r="BA339" s="86"/>
      <c r="BB339" s="86"/>
      <c r="BC339" s="86"/>
      <c r="BD339" s="86"/>
      <c r="BE339" s="86"/>
      <c r="BF339" s="86"/>
      <c r="BG339" s="86"/>
      <c r="BH339" s="86"/>
      <c r="BI339" s="86"/>
      <c r="BJ339" s="86"/>
      <c r="BK339" s="86"/>
      <c r="BL339" s="86"/>
      <c r="BM339" s="86"/>
      <c r="BN339" s="86"/>
      <c r="BO339" s="86"/>
      <c r="BP339" s="86"/>
      <c r="BQ339" s="86"/>
      <c r="BR339" s="86"/>
      <c r="BS339" s="86"/>
    </row>
    <row r="340" spans="1:71">
      <c r="A340" s="86"/>
      <c r="B340" s="86"/>
      <c r="AP340" s="86"/>
      <c r="AQ340" s="86"/>
      <c r="AR340" s="86"/>
      <c r="AS340" s="86"/>
      <c r="AT340" s="86"/>
      <c r="AU340" s="86"/>
      <c r="AV340" s="86"/>
      <c r="AW340" s="86"/>
      <c r="AX340" s="86"/>
      <c r="AY340" s="86"/>
      <c r="AZ340" s="86"/>
      <c r="BA340" s="86"/>
      <c r="BB340" s="86"/>
      <c r="BC340" s="86"/>
      <c r="BD340" s="86"/>
      <c r="BE340" s="86"/>
      <c r="BF340" s="86"/>
      <c r="BG340" s="86"/>
      <c r="BH340" s="86"/>
      <c r="BI340" s="86"/>
      <c r="BJ340" s="86"/>
      <c r="BK340" s="86"/>
      <c r="BL340" s="86"/>
      <c r="BM340" s="86"/>
      <c r="BN340" s="86"/>
      <c r="BO340" s="86"/>
      <c r="BP340" s="86"/>
      <c r="BQ340" s="86"/>
      <c r="BR340" s="86"/>
      <c r="BS340" s="86"/>
    </row>
    <row r="341" spans="1:71">
      <c r="A341" s="86"/>
      <c r="B341" s="86"/>
      <c r="AP341" s="86"/>
      <c r="AQ341" s="86"/>
      <c r="AR341" s="86"/>
      <c r="AS341" s="86"/>
      <c r="AT341" s="86"/>
      <c r="AU341" s="86"/>
      <c r="AV341" s="86"/>
      <c r="AW341" s="86"/>
      <c r="AX341" s="86"/>
      <c r="AY341" s="86"/>
      <c r="AZ341" s="86"/>
      <c r="BA341" s="86"/>
      <c r="BB341" s="86"/>
      <c r="BC341" s="86"/>
      <c r="BD341" s="86"/>
      <c r="BE341" s="86"/>
      <c r="BF341" s="86"/>
      <c r="BG341" s="86"/>
      <c r="BH341" s="86"/>
      <c r="BI341" s="86"/>
      <c r="BJ341" s="86"/>
      <c r="BK341" s="86"/>
      <c r="BL341" s="86"/>
      <c r="BM341" s="86"/>
      <c r="BN341" s="86"/>
      <c r="BO341" s="86"/>
      <c r="BP341" s="86"/>
      <c r="BQ341" s="86"/>
      <c r="BR341" s="86"/>
      <c r="BS341" s="86"/>
    </row>
    <row r="342" spans="1:71">
      <c r="A342" s="86"/>
      <c r="B342" s="86"/>
      <c r="AP342" s="86"/>
      <c r="AQ342" s="86"/>
      <c r="AR342" s="86"/>
      <c r="AS342" s="86"/>
      <c r="AT342" s="86"/>
      <c r="AU342" s="86"/>
      <c r="AV342" s="86"/>
      <c r="AW342" s="86"/>
      <c r="AX342" s="86"/>
      <c r="AY342" s="86"/>
      <c r="AZ342" s="86"/>
      <c r="BA342" s="86"/>
      <c r="BB342" s="86"/>
      <c r="BC342" s="86"/>
      <c r="BD342" s="86"/>
      <c r="BE342" s="86"/>
      <c r="BF342" s="86"/>
      <c r="BG342" s="86"/>
      <c r="BH342" s="86"/>
      <c r="BI342" s="86"/>
      <c r="BJ342" s="86"/>
      <c r="BK342" s="86"/>
      <c r="BL342" s="86"/>
      <c r="BM342" s="86"/>
      <c r="BN342" s="86"/>
      <c r="BO342" s="86"/>
      <c r="BP342" s="86"/>
      <c r="BQ342" s="86"/>
      <c r="BR342" s="86"/>
      <c r="BS342" s="86"/>
    </row>
    <row r="343" spans="1:71">
      <c r="A343" s="86"/>
      <c r="B343" s="86"/>
      <c r="AP343" s="86"/>
      <c r="AQ343" s="86"/>
      <c r="AR343" s="86"/>
      <c r="AS343" s="86"/>
      <c r="AT343" s="86"/>
      <c r="AU343" s="86"/>
      <c r="AV343" s="86"/>
      <c r="AW343" s="86"/>
      <c r="AX343" s="86"/>
      <c r="AY343" s="86"/>
      <c r="AZ343" s="86"/>
      <c r="BA343" s="86"/>
      <c r="BB343" s="86"/>
      <c r="BC343" s="86"/>
      <c r="BD343" s="86"/>
      <c r="BE343" s="86"/>
      <c r="BF343" s="86"/>
      <c r="BG343" s="86"/>
      <c r="BH343" s="86"/>
      <c r="BI343" s="86"/>
      <c r="BJ343" s="86"/>
      <c r="BK343" s="86"/>
      <c r="BL343" s="86"/>
      <c r="BM343" s="86"/>
      <c r="BN343" s="86"/>
      <c r="BO343" s="86"/>
      <c r="BP343" s="86"/>
      <c r="BQ343" s="86"/>
      <c r="BR343" s="86"/>
      <c r="BS343" s="86"/>
    </row>
    <row r="344" spans="1:71">
      <c r="A344" s="86"/>
      <c r="B344" s="86"/>
      <c r="AP344" s="86"/>
      <c r="AQ344" s="86"/>
      <c r="AR344" s="86"/>
      <c r="AS344" s="86"/>
      <c r="AT344" s="86"/>
      <c r="AU344" s="86"/>
      <c r="AV344" s="86"/>
      <c r="AW344" s="86"/>
      <c r="AX344" s="86"/>
      <c r="AY344" s="86"/>
      <c r="AZ344" s="86"/>
      <c r="BA344" s="86"/>
      <c r="BB344" s="86"/>
      <c r="BC344" s="86"/>
      <c r="BD344" s="86"/>
      <c r="BE344" s="86"/>
      <c r="BF344" s="86"/>
      <c r="BG344" s="86"/>
      <c r="BH344" s="86"/>
      <c r="BI344" s="86"/>
      <c r="BJ344" s="86"/>
      <c r="BK344" s="86"/>
      <c r="BL344" s="86"/>
      <c r="BM344" s="86"/>
      <c r="BN344" s="86"/>
      <c r="BO344" s="86"/>
      <c r="BP344" s="86"/>
      <c r="BQ344" s="86"/>
      <c r="BR344" s="86"/>
      <c r="BS344" s="86"/>
    </row>
    <row r="345" spans="1:71">
      <c r="A345" s="86"/>
      <c r="B345" s="86"/>
      <c r="AP345" s="86"/>
      <c r="AQ345" s="86"/>
      <c r="AR345" s="86"/>
      <c r="AS345" s="86"/>
      <c r="AT345" s="86"/>
      <c r="AU345" s="86"/>
      <c r="AV345" s="86"/>
      <c r="AW345" s="86"/>
      <c r="AX345" s="86"/>
      <c r="AY345" s="86"/>
      <c r="AZ345" s="86"/>
      <c r="BA345" s="86"/>
      <c r="BB345" s="86"/>
      <c r="BC345" s="86"/>
      <c r="BD345" s="86"/>
      <c r="BE345" s="86"/>
      <c r="BF345" s="86"/>
      <c r="BG345" s="86"/>
      <c r="BH345" s="86"/>
      <c r="BI345" s="86"/>
      <c r="BJ345" s="86"/>
      <c r="BK345" s="86"/>
      <c r="BL345" s="86"/>
      <c r="BM345" s="86"/>
      <c r="BN345" s="86"/>
      <c r="BO345" s="86"/>
      <c r="BP345" s="86"/>
      <c r="BQ345" s="86"/>
      <c r="BR345" s="86"/>
      <c r="BS345" s="86"/>
    </row>
    <row r="346" spans="1:71">
      <c r="A346" s="86"/>
      <c r="B346" s="86"/>
      <c r="AP346" s="86"/>
      <c r="AQ346" s="86"/>
      <c r="AR346" s="86"/>
      <c r="AS346" s="86"/>
      <c r="AT346" s="86"/>
      <c r="AU346" s="86"/>
      <c r="AV346" s="86"/>
      <c r="AW346" s="86"/>
      <c r="AX346" s="86"/>
      <c r="AY346" s="86"/>
      <c r="AZ346" s="86"/>
      <c r="BA346" s="86"/>
      <c r="BB346" s="86"/>
      <c r="BC346" s="86"/>
      <c r="BD346" s="86"/>
      <c r="BE346" s="86"/>
      <c r="BF346" s="86"/>
      <c r="BG346" s="86"/>
      <c r="BH346" s="86"/>
      <c r="BI346" s="86"/>
      <c r="BJ346" s="86"/>
      <c r="BK346" s="86"/>
      <c r="BL346" s="86"/>
      <c r="BM346" s="86"/>
      <c r="BN346" s="86"/>
      <c r="BO346" s="86"/>
      <c r="BP346" s="86"/>
      <c r="BQ346" s="86"/>
      <c r="BR346" s="86"/>
      <c r="BS346" s="86"/>
    </row>
    <row r="347" spans="1:71">
      <c r="A347" s="86"/>
      <c r="B347" s="86"/>
      <c r="AP347" s="86"/>
      <c r="AQ347" s="86"/>
      <c r="AR347" s="86"/>
      <c r="AS347" s="86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6"/>
      <c r="BH347" s="86"/>
      <c r="BI347" s="86"/>
      <c r="BJ347" s="86"/>
      <c r="BK347" s="86"/>
      <c r="BL347" s="86"/>
      <c r="BM347" s="86"/>
      <c r="BN347" s="86"/>
      <c r="BO347" s="86"/>
      <c r="BP347" s="86"/>
      <c r="BQ347" s="86"/>
      <c r="BR347" s="86"/>
      <c r="BS347" s="86"/>
    </row>
    <row r="348" spans="1:71">
      <c r="A348" s="86"/>
      <c r="B348" s="86"/>
      <c r="AP348" s="86"/>
      <c r="AQ348" s="86"/>
      <c r="AR348" s="86"/>
      <c r="AS348" s="86"/>
      <c r="AT348" s="86"/>
      <c r="AU348" s="86"/>
      <c r="AV348" s="86"/>
      <c r="AW348" s="86"/>
      <c r="AX348" s="86"/>
      <c r="AY348" s="86"/>
      <c r="AZ348" s="86"/>
      <c r="BA348" s="86"/>
      <c r="BB348" s="86"/>
      <c r="BC348" s="86"/>
      <c r="BD348" s="86"/>
      <c r="BE348" s="86"/>
      <c r="BF348" s="86"/>
      <c r="BG348" s="86"/>
      <c r="BH348" s="86"/>
      <c r="BI348" s="86"/>
      <c r="BJ348" s="86"/>
      <c r="BK348" s="86"/>
      <c r="BL348" s="86"/>
      <c r="BM348" s="86"/>
      <c r="BN348" s="86"/>
      <c r="BO348" s="86"/>
      <c r="BP348" s="86"/>
      <c r="BQ348" s="86"/>
      <c r="BR348" s="86"/>
      <c r="BS348" s="86"/>
    </row>
    <row r="349" spans="1:71">
      <c r="A349" s="86"/>
      <c r="B349" s="86"/>
      <c r="AP349" s="86"/>
      <c r="AQ349" s="86"/>
      <c r="AR349" s="86"/>
      <c r="AS349" s="86"/>
      <c r="AT349" s="86"/>
      <c r="AU349" s="86"/>
      <c r="AV349" s="86"/>
      <c r="AW349" s="86"/>
      <c r="AX349" s="86"/>
      <c r="AY349" s="86"/>
      <c r="AZ349" s="86"/>
      <c r="BA349" s="86"/>
      <c r="BB349" s="86"/>
      <c r="BC349" s="86"/>
      <c r="BD349" s="86"/>
      <c r="BE349" s="86"/>
      <c r="BF349" s="86"/>
      <c r="BG349" s="86"/>
      <c r="BH349" s="86"/>
      <c r="BI349" s="86"/>
      <c r="BJ349" s="86"/>
      <c r="BK349" s="86"/>
      <c r="BL349" s="86"/>
      <c r="BM349" s="86"/>
      <c r="BN349" s="86"/>
      <c r="BO349" s="86"/>
      <c r="BP349" s="86"/>
      <c r="BQ349" s="86"/>
      <c r="BR349" s="86"/>
      <c r="BS349" s="86"/>
    </row>
    <row r="350" spans="1:71">
      <c r="A350" s="86"/>
      <c r="B350" s="86"/>
      <c r="AP350" s="86"/>
      <c r="AQ350" s="86"/>
      <c r="AR350" s="86"/>
      <c r="AS350" s="86"/>
      <c r="AT350" s="86"/>
      <c r="AU350" s="86"/>
      <c r="AV350" s="86"/>
      <c r="AW350" s="86"/>
      <c r="AX350" s="86"/>
      <c r="AY350" s="86"/>
      <c r="AZ350" s="86"/>
      <c r="BA350" s="86"/>
      <c r="BB350" s="86"/>
      <c r="BC350" s="86"/>
      <c r="BD350" s="86"/>
      <c r="BE350" s="86"/>
      <c r="BF350" s="86"/>
      <c r="BG350" s="86"/>
      <c r="BH350" s="86"/>
      <c r="BI350" s="86"/>
      <c r="BJ350" s="86"/>
      <c r="BK350" s="86"/>
      <c r="BL350" s="86"/>
      <c r="BM350" s="86"/>
      <c r="BN350" s="86"/>
      <c r="BO350" s="86"/>
      <c r="BP350" s="86"/>
      <c r="BQ350" s="86"/>
      <c r="BR350" s="86"/>
      <c r="BS350" s="86"/>
    </row>
    <row r="351" spans="1:71">
      <c r="A351" s="86"/>
      <c r="B351" s="86"/>
      <c r="AP351" s="86"/>
      <c r="AQ351" s="86"/>
      <c r="AR351" s="86"/>
      <c r="AS351" s="86"/>
      <c r="AT351" s="86"/>
      <c r="AU351" s="86"/>
      <c r="AV351" s="86"/>
      <c r="AW351" s="86"/>
      <c r="AX351" s="86"/>
      <c r="AY351" s="86"/>
      <c r="AZ351" s="86"/>
      <c r="BA351" s="86"/>
      <c r="BB351" s="86"/>
      <c r="BC351" s="86"/>
      <c r="BD351" s="86"/>
      <c r="BE351" s="86"/>
      <c r="BF351" s="86"/>
      <c r="BG351" s="86"/>
      <c r="BH351" s="86"/>
      <c r="BI351" s="86"/>
      <c r="BJ351" s="86"/>
      <c r="BK351" s="86"/>
      <c r="BL351" s="86"/>
      <c r="BM351" s="86"/>
      <c r="BN351" s="86"/>
      <c r="BO351" s="86"/>
      <c r="BP351" s="86"/>
      <c r="BQ351" s="86"/>
      <c r="BR351" s="86"/>
      <c r="BS351" s="86"/>
    </row>
    <row r="352" spans="1:71">
      <c r="A352" s="86"/>
      <c r="B352" s="86"/>
      <c r="AP352" s="86"/>
      <c r="AQ352" s="86"/>
      <c r="AR352" s="86"/>
      <c r="AS352" s="86"/>
      <c r="AT352" s="86"/>
      <c r="AU352" s="86"/>
      <c r="AV352" s="86"/>
      <c r="AW352" s="86"/>
      <c r="AX352" s="86"/>
      <c r="AY352" s="86"/>
      <c r="AZ352" s="86"/>
      <c r="BA352" s="86"/>
      <c r="BB352" s="86"/>
      <c r="BC352" s="86"/>
      <c r="BD352" s="86"/>
      <c r="BE352" s="86"/>
      <c r="BF352" s="86"/>
      <c r="BG352" s="86"/>
      <c r="BH352" s="86"/>
      <c r="BI352" s="86"/>
      <c r="BJ352" s="86"/>
      <c r="BK352" s="86"/>
      <c r="BL352" s="86"/>
      <c r="BM352" s="86"/>
      <c r="BN352" s="86"/>
      <c r="BO352" s="86"/>
      <c r="BP352" s="86"/>
      <c r="BQ352" s="86"/>
      <c r="BR352" s="86"/>
      <c r="BS352" s="86"/>
    </row>
    <row r="353" spans="1:71">
      <c r="A353" s="86"/>
      <c r="B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</row>
    <row r="354" spans="1:71">
      <c r="A354" s="86"/>
      <c r="B354" s="86"/>
      <c r="AP354" s="86"/>
      <c r="AQ354" s="86"/>
      <c r="AR354" s="86"/>
      <c r="AS354" s="86"/>
      <c r="AT354" s="86"/>
      <c r="AU354" s="86"/>
      <c r="AV354" s="86"/>
      <c r="AW354" s="86"/>
      <c r="AX354" s="86"/>
      <c r="AY354" s="86"/>
      <c r="AZ354" s="86"/>
      <c r="BA354" s="86"/>
      <c r="BB354" s="86"/>
      <c r="BC354" s="86"/>
      <c r="BD354" s="86"/>
      <c r="BE354" s="86"/>
      <c r="BF354" s="86"/>
      <c r="BG354" s="86"/>
      <c r="BH354" s="86"/>
      <c r="BI354" s="86"/>
      <c r="BJ354" s="86"/>
      <c r="BK354" s="86"/>
      <c r="BL354" s="86"/>
      <c r="BM354" s="86"/>
      <c r="BN354" s="86"/>
      <c r="BO354" s="86"/>
      <c r="BP354" s="86"/>
      <c r="BQ354" s="86"/>
      <c r="BR354" s="86"/>
      <c r="BS354" s="86"/>
    </row>
    <row r="355" spans="1:71">
      <c r="A355" s="86"/>
      <c r="B355" s="86"/>
      <c r="AP355" s="86"/>
      <c r="AQ355" s="86"/>
      <c r="AR355" s="86"/>
      <c r="AS355" s="86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6"/>
      <c r="BH355" s="86"/>
      <c r="BI355" s="86"/>
      <c r="BJ355" s="86"/>
      <c r="BK355" s="86"/>
      <c r="BL355" s="86"/>
      <c r="BM355" s="86"/>
      <c r="BN355" s="86"/>
      <c r="BO355" s="86"/>
      <c r="BP355" s="86"/>
      <c r="BQ355" s="86"/>
      <c r="BR355" s="86"/>
      <c r="BS355" s="86"/>
    </row>
    <row r="356" spans="1:71">
      <c r="A356" s="86"/>
      <c r="B356" s="86"/>
      <c r="AP356" s="86"/>
      <c r="AQ356" s="86"/>
      <c r="AR356" s="86"/>
      <c r="AS356" s="86"/>
      <c r="AT356" s="86"/>
      <c r="AU356" s="86"/>
      <c r="AV356" s="86"/>
      <c r="AW356" s="86"/>
      <c r="AX356" s="86"/>
      <c r="AY356" s="86"/>
      <c r="AZ356" s="86"/>
      <c r="BA356" s="86"/>
      <c r="BB356" s="86"/>
      <c r="BC356" s="86"/>
      <c r="BD356" s="86"/>
      <c r="BE356" s="86"/>
      <c r="BF356" s="86"/>
      <c r="BG356" s="86"/>
      <c r="BH356" s="86"/>
      <c r="BI356" s="86"/>
      <c r="BJ356" s="86"/>
      <c r="BK356" s="86"/>
      <c r="BL356" s="86"/>
      <c r="BM356" s="86"/>
      <c r="BN356" s="86"/>
      <c r="BO356" s="86"/>
      <c r="BP356" s="86"/>
      <c r="BQ356" s="86"/>
      <c r="BR356" s="86"/>
      <c r="BS356" s="86"/>
    </row>
    <row r="357" spans="1:71">
      <c r="A357" s="86"/>
      <c r="B357" s="86"/>
      <c r="AP357" s="86"/>
      <c r="AQ357" s="86"/>
      <c r="AR357" s="86"/>
      <c r="AS357" s="86"/>
      <c r="AT357" s="86"/>
      <c r="AU357" s="86"/>
      <c r="AV357" s="86"/>
      <c r="AW357" s="86"/>
      <c r="AX357" s="86"/>
      <c r="AY357" s="86"/>
      <c r="AZ357" s="86"/>
      <c r="BA357" s="86"/>
      <c r="BB357" s="86"/>
      <c r="BC357" s="86"/>
      <c r="BD357" s="86"/>
      <c r="BE357" s="86"/>
      <c r="BF357" s="86"/>
      <c r="BG357" s="86"/>
      <c r="BH357" s="86"/>
      <c r="BI357" s="86"/>
      <c r="BJ357" s="86"/>
      <c r="BK357" s="86"/>
      <c r="BL357" s="86"/>
      <c r="BM357" s="86"/>
      <c r="BN357" s="86"/>
      <c r="BO357" s="86"/>
      <c r="BP357" s="86"/>
      <c r="BQ357" s="86"/>
      <c r="BR357" s="86"/>
      <c r="BS357" s="86"/>
    </row>
    <row r="358" spans="1:71">
      <c r="A358" s="86"/>
      <c r="B358" s="86"/>
      <c r="AP358" s="86"/>
      <c r="AQ358" s="86"/>
      <c r="AR358" s="86"/>
      <c r="AS358" s="86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6"/>
      <c r="BH358" s="86"/>
      <c r="BI358" s="86"/>
      <c r="BJ358" s="86"/>
      <c r="BK358" s="86"/>
      <c r="BL358" s="86"/>
      <c r="BM358" s="86"/>
      <c r="BN358" s="86"/>
      <c r="BO358" s="86"/>
      <c r="BP358" s="86"/>
      <c r="BQ358" s="86"/>
      <c r="BR358" s="86"/>
      <c r="BS358" s="86"/>
    </row>
    <row r="359" spans="1:71">
      <c r="A359" s="86"/>
      <c r="B359" s="86"/>
      <c r="AP359" s="86"/>
      <c r="AQ359" s="86"/>
      <c r="AR359" s="86"/>
      <c r="AS359" s="86"/>
      <c r="AT359" s="86"/>
      <c r="AU359" s="86"/>
      <c r="AV359" s="86"/>
      <c r="AW359" s="86"/>
      <c r="AX359" s="86"/>
      <c r="AY359" s="86"/>
      <c r="AZ359" s="86"/>
      <c r="BA359" s="86"/>
      <c r="BB359" s="86"/>
      <c r="BC359" s="86"/>
      <c r="BD359" s="86"/>
      <c r="BE359" s="86"/>
      <c r="BF359" s="86"/>
      <c r="BG359" s="86"/>
      <c r="BH359" s="86"/>
      <c r="BI359" s="86"/>
      <c r="BJ359" s="86"/>
      <c r="BK359" s="86"/>
      <c r="BL359" s="86"/>
      <c r="BM359" s="86"/>
      <c r="BN359" s="86"/>
      <c r="BO359" s="86"/>
      <c r="BP359" s="86"/>
      <c r="BQ359" s="86"/>
      <c r="BR359" s="86"/>
      <c r="BS359" s="86"/>
    </row>
    <row r="360" spans="1:71">
      <c r="A360" s="86"/>
      <c r="B360" s="86"/>
      <c r="AP360" s="86"/>
      <c r="AQ360" s="86"/>
      <c r="AR360" s="86"/>
      <c r="AS360" s="86"/>
      <c r="AT360" s="86"/>
      <c r="AU360" s="86"/>
      <c r="AV360" s="86"/>
      <c r="AW360" s="86"/>
      <c r="AX360" s="86"/>
      <c r="AY360" s="86"/>
      <c r="AZ360" s="86"/>
      <c r="BA360" s="86"/>
      <c r="BB360" s="86"/>
      <c r="BC360" s="86"/>
      <c r="BD360" s="86"/>
      <c r="BE360" s="86"/>
      <c r="BF360" s="86"/>
      <c r="BG360" s="86"/>
      <c r="BH360" s="86"/>
      <c r="BI360" s="86"/>
      <c r="BJ360" s="86"/>
      <c r="BK360" s="86"/>
      <c r="BL360" s="86"/>
      <c r="BM360" s="86"/>
      <c r="BN360" s="86"/>
      <c r="BO360" s="86"/>
      <c r="BP360" s="86"/>
      <c r="BQ360" s="86"/>
      <c r="BR360" s="86"/>
      <c r="BS360" s="86"/>
    </row>
    <row r="361" spans="1:71">
      <c r="A361" s="86"/>
      <c r="B361" s="86"/>
      <c r="AP361" s="86"/>
      <c r="AQ361" s="86"/>
      <c r="AR361" s="86"/>
      <c r="AS361" s="86"/>
      <c r="AT361" s="86"/>
      <c r="AU361" s="86"/>
      <c r="AV361" s="86"/>
      <c r="AW361" s="86"/>
      <c r="AX361" s="86"/>
      <c r="AY361" s="86"/>
      <c r="AZ361" s="86"/>
      <c r="BA361" s="86"/>
      <c r="BB361" s="86"/>
      <c r="BC361" s="86"/>
      <c r="BD361" s="86"/>
      <c r="BE361" s="86"/>
      <c r="BF361" s="86"/>
      <c r="BG361" s="86"/>
      <c r="BH361" s="86"/>
      <c r="BI361" s="86"/>
      <c r="BJ361" s="86"/>
      <c r="BK361" s="86"/>
      <c r="BL361" s="86"/>
      <c r="BM361" s="86"/>
      <c r="BN361" s="86"/>
      <c r="BO361" s="86"/>
      <c r="BP361" s="86"/>
      <c r="BQ361" s="86"/>
      <c r="BR361" s="86"/>
      <c r="BS361" s="86"/>
    </row>
    <row r="362" spans="1:71">
      <c r="A362" s="86"/>
      <c r="B362" s="86"/>
      <c r="AP362" s="86"/>
      <c r="AQ362" s="86"/>
      <c r="AR362" s="86"/>
      <c r="AS362" s="86"/>
      <c r="AT362" s="86"/>
      <c r="AU362" s="86"/>
      <c r="AV362" s="86"/>
      <c r="AW362" s="86"/>
      <c r="AX362" s="86"/>
      <c r="AY362" s="86"/>
      <c r="AZ362" s="86"/>
      <c r="BA362" s="86"/>
      <c r="BB362" s="86"/>
      <c r="BC362" s="86"/>
      <c r="BD362" s="86"/>
      <c r="BE362" s="86"/>
      <c r="BF362" s="86"/>
      <c r="BG362" s="86"/>
      <c r="BH362" s="86"/>
      <c r="BI362" s="86"/>
      <c r="BJ362" s="86"/>
      <c r="BK362" s="86"/>
      <c r="BL362" s="86"/>
      <c r="BM362" s="86"/>
      <c r="BN362" s="86"/>
      <c r="BO362" s="86"/>
      <c r="BP362" s="86"/>
      <c r="BQ362" s="86"/>
      <c r="BR362" s="86"/>
      <c r="BS362" s="86"/>
    </row>
    <row r="363" spans="1:71">
      <c r="A363" s="86"/>
      <c r="B363" s="86"/>
      <c r="AP363" s="86"/>
      <c r="AQ363" s="86"/>
      <c r="AR363" s="86"/>
      <c r="AS363" s="86"/>
      <c r="AT363" s="86"/>
      <c r="AU363" s="86"/>
      <c r="AV363" s="86"/>
      <c r="AW363" s="86"/>
      <c r="AX363" s="86"/>
      <c r="AY363" s="86"/>
      <c r="AZ363" s="86"/>
      <c r="BA363" s="86"/>
      <c r="BB363" s="86"/>
      <c r="BC363" s="86"/>
      <c r="BD363" s="86"/>
      <c r="BE363" s="86"/>
      <c r="BF363" s="86"/>
      <c r="BG363" s="86"/>
      <c r="BH363" s="86"/>
      <c r="BI363" s="86"/>
      <c r="BJ363" s="86"/>
      <c r="BK363" s="86"/>
      <c r="BL363" s="86"/>
      <c r="BM363" s="86"/>
      <c r="BN363" s="86"/>
      <c r="BO363" s="86"/>
      <c r="BP363" s="86"/>
      <c r="BQ363" s="86"/>
      <c r="BR363" s="86"/>
      <c r="BS363" s="86"/>
    </row>
    <row r="364" spans="1:71">
      <c r="A364" s="86"/>
      <c r="B364" s="86"/>
      <c r="AP364" s="86"/>
      <c r="AQ364" s="86"/>
      <c r="AR364" s="86"/>
      <c r="AS364" s="86"/>
      <c r="AT364" s="86"/>
      <c r="AU364" s="86"/>
      <c r="AV364" s="86"/>
      <c r="AW364" s="86"/>
      <c r="AX364" s="86"/>
      <c r="AY364" s="86"/>
      <c r="AZ364" s="86"/>
      <c r="BA364" s="86"/>
      <c r="BB364" s="86"/>
      <c r="BC364" s="86"/>
      <c r="BD364" s="86"/>
      <c r="BE364" s="86"/>
      <c r="BF364" s="86"/>
      <c r="BG364" s="86"/>
      <c r="BH364" s="86"/>
      <c r="BI364" s="86"/>
      <c r="BJ364" s="86"/>
      <c r="BK364" s="86"/>
      <c r="BL364" s="86"/>
      <c r="BM364" s="86"/>
      <c r="BN364" s="86"/>
      <c r="BO364" s="86"/>
      <c r="BP364" s="86"/>
      <c r="BQ364" s="86"/>
      <c r="BR364" s="86"/>
      <c r="BS364" s="86"/>
    </row>
    <row r="365" spans="1:71">
      <c r="A365" s="86"/>
      <c r="B365" s="86"/>
      <c r="AP365" s="86"/>
      <c r="AQ365" s="86"/>
      <c r="AR365" s="86"/>
      <c r="AS365" s="86"/>
      <c r="AT365" s="86"/>
      <c r="AU365" s="86"/>
      <c r="AV365" s="86"/>
      <c r="AW365" s="86"/>
      <c r="AX365" s="86"/>
      <c r="AY365" s="86"/>
      <c r="AZ365" s="86"/>
      <c r="BA365" s="86"/>
      <c r="BB365" s="86"/>
      <c r="BC365" s="86"/>
      <c r="BD365" s="86"/>
      <c r="BE365" s="86"/>
      <c r="BF365" s="86"/>
      <c r="BG365" s="86"/>
      <c r="BH365" s="86"/>
      <c r="BI365" s="86"/>
      <c r="BJ365" s="86"/>
      <c r="BK365" s="86"/>
      <c r="BL365" s="86"/>
      <c r="BM365" s="86"/>
      <c r="BN365" s="86"/>
      <c r="BO365" s="86"/>
      <c r="BP365" s="86"/>
      <c r="BQ365" s="86"/>
      <c r="BR365" s="86"/>
      <c r="BS365" s="86"/>
    </row>
    <row r="366" spans="1:71">
      <c r="A366" s="86"/>
      <c r="B366" s="86"/>
      <c r="AP366" s="86"/>
      <c r="AQ366" s="86"/>
      <c r="AR366" s="86"/>
      <c r="AS366" s="86"/>
      <c r="AT366" s="86"/>
      <c r="AU366" s="86"/>
      <c r="AV366" s="86"/>
      <c r="AW366" s="86"/>
      <c r="AX366" s="86"/>
      <c r="AY366" s="86"/>
      <c r="AZ366" s="86"/>
      <c r="BA366" s="86"/>
      <c r="BB366" s="86"/>
      <c r="BC366" s="86"/>
      <c r="BD366" s="86"/>
      <c r="BE366" s="86"/>
      <c r="BF366" s="86"/>
      <c r="BG366" s="86"/>
      <c r="BH366" s="86"/>
      <c r="BI366" s="86"/>
      <c r="BJ366" s="86"/>
      <c r="BK366" s="86"/>
      <c r="BL366" s="86"/>
      <c r="BM366" s="86"/>
      <c r="BN366" s="86"/>
      <c r="BO366" s="86"/>
      <c r="BP366" s="86"/>
      <c r="BQ366" s="86"/>
      <c r="BR366" s="86"/>
      <c r="BS366" s="86"/>
    </row>
    <row r="367" spans="1:71">
      <c r="A367" s="86"/>
      <c r="B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6"/>
      <c r="BB367" s="86"/>
      <c r="BC367" s="86"/>
      <c r="BD367" s="86"/>
      <c r="BE367" s="86"/>
      <c r="BF367" s="86"/>
      <c r="BG367" s="86"/>
      <c r="BH367" s="86"/>
      <c r="BI367" s="86"/>
      <c r="BJ367" s="86"/>
      <c r="BK367" s="86"/>
      <c r="BL367" s="86"/>
      <c r="BM367" s="86"/>
      <c r="BN367" s="86"/>
      <c r="BO367" s="86"/>
      <c r="BP367" s="86"/>
      <c r="BQ367" s="86"/>
      <c r="BR367" s="86"/>
      <c r="BS367" s="86"/>
    </row>
    <row r="368" spans="1:71">
      <c r="A368" s="86"/>
      <c r="B368" s="86"/>
      <c r="AP368" s="86"/>
      <c r="AQ368" s="86"/>
      <c r="AR368" s="86"/>
      <c r="AS368" s="86"/>
      <c r="AT368" s="86"/>
      <c r="AU368" s="86"/>
      <c r="AV368" s="86"/>
      <c r="AW368" s="86"/>
      <c r="AX368" s="86"/>
      <c r="AY368" s="86"/>
      <c r="AZ368" s="86"/>
      <c r="BA368" s="86"/>
      <c r="BB368" s="86"/>
      <c r="BC368" s="86"/>
      <c r="BD368" s="86"/>
      <c r="BE368" s="86"/>
      <c r="BF368" s="86"/>
      <c r="BG368" s="86"/>
      <c r="BH368" s="86"/>
      <c r="BI368" s="86"/>
      <c r="BJ368" s="86"/>
      <c r="BK368" s="86"/>
      <c r="BL368" s="86"/>
      <c r="BM368" s="86"/>
      <c r="BN368" s="86"/>
      <c r="BO368" s="86"/>
      <c r="BP368" s="86"/>
      <c r="BQ368" s="86"/>
      <c r="BR368" s="86"/>
      <c r="BS368" s="86"/>
    </row>
    <row r="369" spans="1:71">
      <c r="A369" s="86"/>
      <c r="B369" s="86"/>
      <c r="AP369" s="86"/>
      <c r="AQ369" s="86"/>
      <c r="AR369" s="86"/>
      <c r="AS369" s="86"/>
      <c r="AT369" s="86"/>
      <c r="AU369" s="86"/>
      <c r="AV369" s="86"/>
      <c r="AW369" s="86"/>
      <c r="AX369" s="86"/>
      <c r="AY369" s="86"/>
      <c r="AZ369" s="86"/>
      <c r="BA369" s="86"/>
      <c r="BB369" s="86"/>
      <c r="BC369" s="86"/>
      <c r="BD369" s="86"/>
      <c r="BE369" s="86"/>
      <c r="BF369" s="86"/>
      <c r="BG369" s="86"/>
      <c r="BH369" s="86"/>
      <c r="BI369" s="86"/>
      <c r="BJ369" s="86"/>
      <c r="BK369" s="86"/>
      <c r="BL369" s="86"/>
      <c r="BM369" s="86"/>
      <c r="BN369" s="86"/>
      <c r="BO369" s="86"/>
      <c r="BP369" s="86"/>
      <c r="BQ369" s="86"/>
      <c r="BR369" s="86"/>
      <c r="BS369" s="86"/>
    </row>
    <row r="370" spans="1:71">
      <c r="A370" s="86"/>
      <c r="B370" s="86"/>
      <c r="AP370" s="86"/>
      <c r="AQ370" s="86"/>
      <c r="AR370" s="86"/>
      <c r="AS370" s="86"/>
      <c r="AT370" s="86"/>
      <c r="AU370" s="86"/>
      <c r="AV370" s="86"/>
      <c r="AW370" s="86"/>
      <c r="AX370" s="86"/>
      <c r="AY370" s="86"/>
      <c r="AZ370" s="86"/>
      <c r="BA370" s="86"/>
      <c r="BB370" s="86"/>
      <c r="BC370" s="86"/>
      <c r="BD370" s="86"/>
      <c r="BE370" s="86"/>
      <c r="BF370" s="86"/>
      <c r="BG370" s="86"/>
      <c r="BH370" s="86"/>
      <c r="BI370" s="86"/>
      <c r="BJ370" s="86"/>
      <c r="BK370" s="86"/>
      <c r="BL370" s="86"/>
      <c r="BM370" s="86"/>
      <c r="BN370" s="86"/>
      <c r="BO370" s="86"/>
      <c r="BP370" s="86"/>
      <c r="BQ370" s="86"/>
      <c r="BR370" s="86"/>
      <c r="BS370" s="86"/>
    </row>
    <row r="371" spans="1:71">
      <c r="A371" s="86"/>
      <c r="B371" s="86"/>
      <c r="AP371" s="86"/>
      <c r="AQ371" s="86"/>
      <c r="AR371" s="86"/>
      <c r="AS371" s="86"/>
      <c r="AT371" s="86"/>
      <c r="AU371" s="86"/>
      <c r="AV371" s="86"/>
      <c r="AW371" s="86"/>
      <c r="AX371" s="86"/>
      <c r="AY371" s="86"/>
      <c r="AZ371" s="86"/>
      <c r="BA371" s="86"/>
      <c r="BB371" s="86"/>
      <c r="BC371" s="86"/>
      <c r="BD371" s="86"/>
      <c r="BE371" s="86"/>
      <c r="BF371" s="86"/>
      <c r="BG371" s="86"/>
      <c r="BH371" s="86"/>
      <c r="BI371" s="86"/>
      <c r="BJ371" s="86"/>
      <c r="BK371" s="86"/>
      <c r="BL371" s="86"/>
      <c r="BM371" s="86"/>
      <c r="BN371" s="86"/>
      <c r="BO371" s="86"/>
      <c r="BP371" s="86"/>
      <c r="BQ371" s="86"/>
      <c r="BR371" s="86"/>
      <c r="BS371" s="86"/>
    </row>
    <row r="372" spans="1:71">
      <c r="A372" s="86"/>
      <c r="B372" s="86"/>
      <c r="AP372" s="86"/>
      <c r="AQ372" s="86"/>
      <c r="AR372" s="86"/>
      <c r="AS372" s="86"/>
      <c r="AT372" s="86"/>
      <c r="AU372" s="86"/>
      <c r="AV372" s="86"/>
      <c r="AW372" s="86"/>
      <c r="AX372" s="86"/>
      <c r="AY372" s="86"/>
      <c r="AZ372" s="86"/>
      <c r="BA372" s="86"/>
      <c r="BB372" s="86"/>
      <c r="BC372" s="86"/>
      <c r="BD372" s="86"/>
      <c r="BE372" s="86"/>
      <c r="BF372" s="86"/>
      <c r="BG372" s="86"/>
      <c r="BH372" s="86"/>
      <c r="BI372" s="86"/>
      <c r="BJ372" s="86"/>
      <c r="BK372" s="86"/>
      <c r="BL372" s="86"/>
      <c r="BM372" s="86"/>
      <c r="BN372" s="86"/>
      <c r="BO372" s="86"/>
      <c r="BP372" s="86"/>
      <c r="BQ372" s="86"/>
      <c r="BR372" s="86"/>
      <c r="BS372" s="86"/>
    </row>
    <row r="373" spans="1:71">
      <c r="A373" s="86"/>
      <c r="B373" s="86"/>
      <c r="AP373" s="86"/>
      <c r="AQ373" s="86"/>
      <c r="AR373" s="86"/>
      <c r="AS373" s="86"/>
      <c r="AT373" s="86"/>
      <c r="AU373" s="86"/>
      <c r="AV373" s="86"/>
      <c r="AW373" s="86"/>
      <c r="AX373" s="86"/>
      <c r="AY373" s="86"/>
      <c r="AZ373" s="86"/>
      <c r="BA373" s="86"/>
      <c r="BB373" s="86"/>
      <c r="BC373" s="86"/>
      <c r="BD373" s="86"/>
      <c r="BE373" s="86"/>
      <c r="BF373" s="86"/>
      <c r="BG373" s="86"/>
      <c r="BH373" s="86"/>
      <c r="BI373" s="86"/>
      <c r="BJ373" s="86"/>
      <c r="BK373" s="86"/>
      <c r="BL373" s="86"/>
      <c r="BM373" s="86"/>
      <c r="BN373" s="86"/>
      <c r="BO373" s="86"/>
      <c r="BP373" s="86"/>
      <c r="BQ373" s="86"/>
      <c r="BR373" s="86"/>
      <c r="BS373" s="86"/>
    </row>
    <row r="374" spans="1:71">
      <c r="A374" s="86"/>
      <c r="B374" s="86"/>
      <c r="AP374" s="86"/>
      <c r="AQ374" s="86"/>
      <c r="AR374" s="86"/>
      <c r="AS374" s="86"/>
      <c r="AT374" s="86"/>
      <c r="AU374" s="86"/>
      <c r="AV374" s="86"/>
      <c r="AW374" s="86"/>
      <c r="AX374" s="86"/>
      <c r="AY374" s="86"/>
      <c r="AZ374" s="86"/>
      <c r="BA374" s="86"/>
      <c r="BB374" s="86"/>
      <c r="BC374" s="86"/>
      <c r="BD374" s="86"/>
      <c r="BE374" s="86"/>
      <c r="BF374" s="86"/>
      <c r="BG374" s="86"/>
      <c r="BH374" s="86"/>
      <c r="BI374" s="86"/>
      <c r="BJ374" s="86"/>
      <c r="BK374" s="86"/>
      <c r="BL374" s="86"/>
      <c r="BM374" s="86"/>
      <c r="BN374" s="86"/>
      <c r="BO374" s="86"/>
      <c r="BP374" s="86"/>
      <c r="BQ374" s="86"/>
      <c r="BR374" s="86"/>
      <c r="BS374" s="86"/>
    </row>
    <row r="375" spans="1:71">
      <c r="A375" s="86"/>
      <c r="B375" s="86"/>
      <c r="AP375" s="86"/>
      <c r="AQ375" s="86"/>
      <c r="AR375" s="86"/>
      <c r="AS375" s="86"/>
      <c r="AT375" s="86"/>
      <c r="AU375" s="86"/>
      <c r="AV375" s="86"/>
      <c r="AW375" s="86"/>
      <c r="AX375" s="86"/>
      <c r="AY375" s="86"/>
      <c r="AZ375" s="86"/>
      <c r="BA375" s="86"/>
      <c r="BB375" s="86"/>
      <c r="BC375" s="86"/>
      <c r="BD375" s="86"/>
      <c r="BE375" s="86"/>
      <c r="BF375" s="86"/>
      <c r="BG375" s="86"/>
      <c r="BH375" s="86"/>
      <c r="BI375" s="86"/>
      <c r="BJ375" s="86"/>
      <c r="BK375" s="86"/>
      <c r="BL375" s="86"/>
      <c r="BM375" s="86"/>
      <c r="BN375" s="86"/>
      <c r="BO375" s="86"/>
      <c r="BP375" s="86"/>
      <c r="BQ375" s="86"/>
      <c r="BR375" s="86"/>
      <c r="BS375" s="86"/>
    </row>
    <row r="376" spans="1:71">
      <c r="A376" s="86"/>
      <c r="B376" s="86"/>
      <c r="AP376" s="86"/>
      <c r="AQ376" s="86"/>
      <c r="AR376" s="86"/>
      <c r="AS376" s="86"/>
      <c r="AT376" s="86"/>
      <c r="AU376" s="86"/>
      <c r="AV376" s="86"/>
      <c r="AW376" s="86"/>
      <c r="AX376" s="86"/>
      <c r="AY376" s="86"/>
      <c r="AZ376" s="86"/>
      <c r="BA376" s="86"/>
      <c r="BB376" s="86"/>
      <c r="BC376" s="86"/>
      <c r="BD376" s="86"/>
      <c r="BE376" s="86"/>
      <c r="BF376" s="86"/>
      <c r="BG376" s="86"/>
      <c r="BH376" s="86"/>
      <c r="BI376" s="86"/>
      <c r="BJ376" s="86"/>
      <c r="BK376" s="86"/>
      <c r="BL376" s="86"/>
      <c r="BM376" s="86"/>
      <c r="BN376" s="86"/>
      <c r="BO376" s="86"/>
      <c r="BP376" s="86"/>
      <c r="BQ376" s="86"/>
      <c r="BR376" s="86"/>
      <c r="BS376" s="86"/>
    </row>
    <row r="377" spans="1:71">
      <c r="A377" s="86"/>
      <c r="B377" s="86"/>
      <c r="AP377" s="86"/>
      <c r="AQ377" s="86"/>
      <c r="AR377" s="86"/>
      <c r="AS377" s="86"/>
      <c r="AT377" s="86"/>
      <c r="AU377" s="86"/>
      <c r="AV377" s="86"/>
      <c r="AW377" s="86"/>
      <c r="AX377" s="86"/>
      <c r="AY377" s="86"/>
      <c r="AZ377" s="86"/>
      <c r="BA377" s="86"/>
      <c r="BB377" s="86"/>
      <c r="BC377" s="86"/>
      <c r="BD377" s="86"/>
      <c r="BE377" s="86"/>
      <c r="BF377" s="86"/>
      <c r="BG377" s="86"/>
      <c r="BH377" s="86"/>
      <c r="BI377" s="86"/>
      <c r="BJ377" s="86"/>
      <c r="BK377" s="86"/>
      <c r="BL377" s="86"/>
      <c r="BM377" s="86"/>
      <c r="BN377" s="86"/>
      <c r="BO377" s="86"/>
      <c r="BP377" s="86"/>
      <c r="BQ377" s="86"/>
      <c r="BR377" s="86"/>
      <c r="BS377" s="86"/>
    </row>
    <row r="378" spans="1:71">
      <c r="A378" s="86"/>
      <c r="B378" s="86"/>
      <c r="AP378" s="86"/>
      <c r="AQ378" s="86"/>
      <c r="AR378" s="86"/>
      <c r="AS378" s="86"/>
      <c r="AT378" s="86"/>
      <c r="AU378" s="86"/>
      <c r="AV378" s="86"/>
      <c r="AW378" s="86"/>
      <c r="AX378" s="86"/>
      <c r="AY378" s="86"/>
      <c r="AZ378" s="86"/>
      <c r="BA378" s="86"/>
      <c r="BB378" s="86"/>
      <c r="BC378" s="86"/>
      <c r="BD378" s="86"/>
      <c r="BE378" s="86"/>
      <c r="BF378" s="86"/>
      <c r="BG378" s="86"/>
      <c r="BH378" s="86"/>
      <c r="BI378" s="86"/>
      <c r="BJ378" s="86"/>
      <c r="BK378" s="86"/>
      <c r="BL378" s="86"/>
      <c r="BM378" s="86"/>
      <c r="BN378" s="86"/>
      <c r="BO378" s="86"/>
      <c r="BP378" s="86"/>
      <c r="BQ378" s="86"/>
      <c r="BR378" s="86"/>
      <c r="BS378" s="86"/>
    </row>
    <row r="379" spans="1:71">
      <c r="A379" s="86"/>
      <c r="B379" s="86"/>
      <c r="AP379" s="86"/>
      <c r="AQ379" s="86"/>
      <c r="AR379" s="86"/>
      <c r="AS379" s="86"/>
      <c r="AT379" s="86"/>
      <c r="AU379" s="86"/>
      <c r="AV379" s="86"/>
      <c r="AW379" s="86"/>
      <c r="AX379" s="86"/>
      <c r="AY379" s="86"/>
      <c r="AZ379" s="86"/>
      <c r="BA379" s="86"/>
      <c r="BB379" s="86"/>
      <c r="BC379" s="86"/>
      <c r="BD379" s="86"/>
      <c r="BE379" s="86"/>
      <c r="BF379" s="86"/>
      <c r="BG379" s="86"/>
      <c r="BH379" s="86"/>
      <c r="BI379" s="86"/>
      <c r="BJ379" s="86"/>
      <c r="BK379" s="86"/>
      <c r="BL379" s="86"/>
      <c r="BM379" s="86"/>
      <c r="BN379" s="86"/>
      <c r="BO379" s="86"/>
      <c r="BP379" s="86"/>
      <c r="BQ379" s="86"/>
      <c r="BR379" s="86"/>
      <c r="BS379" s="86"/>
    </row>
    <row r="380" spans="1:71">
      <c r="A380" s="86"/>
      <c r="B380" s="86"/>
      <c r="AP380" s="86"/>
      <c r="AQ380" s="86"/>
      <c r="AR380" s="86"/>
      <c r="AS380" s="86"/>
      <c r="AT380" s="86"/>
      <c r="AU380" s="86"/>
      <c r="AV380" s="86"/>
      <c r="AW380" s="86"/>
      <c r="AX380" s="86"/>
      <c r="AY380" s="86"/>
      <c r="AZ380" s="86"/>
      <c r="BA380" s="86"/>
      <c r="BB380" s="86"/>
      <c r="BC380" s="86"/>
      <c r="BD380" s="86"/>
      <c r="BE380" s="86"/>
      <c r="BF380" s="86"/>
      <c r="BG380" s="86"/>
      <c r="BH380" s="86"/>
      <c r="BI380" s="86"/>
      <c r="BJ380" s="86"/>
      <c r="BK380" s="86"/>
      <c r="BL380" s="86"/>
      <c r="BM380" s="86"/>
      <c r="BN380" s="86"/>
      <c r="BO380" s="86"/>
      <c r="BP380" s="86"/>
      <c r="BQ380" s="86"/>
      <c r="BR380" s="86"/>
      <c r="BS380" s="86"/>
    </row>
    <row r="381" spans="1:71">
      <c r="A381" s="86"/>
      <c r="B381" s="86"/>
      <c r="AP381" s="86"/>
      <c r="AQ381" s="86"/>
      <c r="AR381" s="86"/>
      <c r="AS381" s="86"/>
      <c r="AT381" s="86"/>
      <c r="AU381" s="86"/>
      <c r="AV381" s="86"/>
      <c r="AW381" s="86"/>
      <c r="AX381" s="86"/>
      <c r="AY381" s="86"/>
      <c r="AZ381" s="86"/>
      <c r="BA381" s="86"/>
      <c r="BB381" s="86"/>
      <c r="BC381" s="86"/>
      <c r="BD381" s="86"/>
      <c r="BE381" s="86"/>
      <c r="BF381" s="86"/>
      <c r="BG381" s="86"/>
      <c r="BH381" s="86"/>
      <c r="BI381" s="86"/>
      <c r="BJ381" s="86"/>
      <c r="BK381" s="86"/>
      <c r="BL381" s="86"/>
      <c r="BM381" s="86"/>
      <c r="BN381" s="86"/>
      <c r="BO381" s="86"/>
      <c r="BP381" s="86"/>
      <c r="BQ381" s="86"/>
      <c r="BR381" s="86"/>
      <c r="BS381" s="86"/>
    </row>
    <row r="382" spans="1:71">
      <c r="A382" s="86"/>
      <c r="B382" s="86"/>
      <c r="AP382" s="86"/>
      <c r="AQ382" s="86"/>
      <c r="AR382" s="86"/>
      <c r="AS382" s="86"/>
      <c r="AT382" s="86"/>
      <c r="AU382" s="86"/>
      <c r="AV382" s="86"/>
      <c r="AW382" s="86"/>
      <c r="AX382" s="86"/>
      <c r="AY382" s="86"/>
      <c r="AZ382" s="86"/>
      <c r="BA382" s="86"/>
      <c r="BB382" s="86"/>
      <c r="BC382" s="86"/>
      <c r="BD382" s="86"/>
      <c r="BE382" s="86"/>
      <c r="BF382" s="86"/>
      <c r="BG382" s="86"/>
      <c r="BH382" s="86"/>
      <c r="BI382" s="86"/>
      <c r="BJ382" s="86"/>
      <c r="BK382" s="86"/>
      <c r="BL382" s="86"/>
      <c r="BM382" s="86"/>
      <c r="BN382" s="86"/>
      <c r="BO382" s="86"/>
      <c r="BP382" s="86"/>
      <c r="BQ382" s="86"/>
      <c r="BR382" s="86"/>
      <c r="BS382" s="86"/>
    </row>
    <row r="383" spans="1:71">
      <c r="A383" s="86"/>
      <c r="B383" s="86"/>
      <c r="AP383" s="86"/>
      <c r="AQ383" s="86"/>
      <c r="AR383" s="86"/>
      <c r="AS383" s="86"/>
      <c r="AT383" s="86"/>
      <c r="AU383" s="86"/>
      <c r="AV383" s="86"/>
      <c r="AW383" s="86"/>
      <c r="AX383" s="86"/>
      <c r="AY383" s="86"/>
      <c r="AZ383" s="86"/>
      <c r="BA383" s="86"/>
      <c r="BB383" s="86"/>
      <c r="BC383" s="86"/>
      <c r="BD383" s="86"/>
      <c r="BE383" s="86"/>
      <c r="BF383" s="86"/>
      <c r="BG383" s="86"/>
      <c r="BH383" s="86"/>
      <c r="BI383" s="86"/>
      <c r="BJ383" s="86"/>
      <c r="BK383" s="86"/>
      <c r="BL383" s="86"/>
      <c r="BM383" s="86"/>
      <c r="BN383" s="86"/>
      <c r="BO383" s="86"/>
      <c r="BP383" s="86"/>
      <c r="BQ383" s="86"/>
      <c r="BR383" s="86"/>
      <c r="BS383" s="86"/>
    </row>
    <row r="384" spans="1:71">
      <c r="A384" s="86"/>
      <c r="B384" s="86"/>
      <c r="AP384" s="86"/>
      <c r="AQ384" s="86"/>
      <c r="AR384" s="86"/>
      <c r="AS384" s="86"/>
      <c r="AT384" s="86"/>
      <c r="AU384" s="86"/>
      <c r="AV384" s="86"/>
      <c r="AW384" s="86"/>
      <c r="AX384" s="86"/>
      <c r="AY384" s="86"/>
      <c r="AZ384" s="86"/>
      <c r="BA384" s="86"/>
      <c r="BB384" s="86"/>
      <c r="BC384" s="86"/>
      <c r="BD384" s="86"/>
      <c r="BE384" s="86"/>
      <c r="BF384" s="86"/>
      <c r="BG384" s="86"/>
      <c r="BH384" s="86"/>
      <c r="BI384" s="86"/>
      <c r="BJ384" s="86"/>
      <c r="BK384" s="86"/>
      <c r="BL384" s="86"/>
      <c r="BM384" s="86"/>
      <c r="BN384" s="86"/>
      <c r="BO384" s="86"/>
      <c r="BP384" s="86"/>
      <c r="BQ384" s="86"/>
      <c r="BR384" s="86"/>
      <c r="BS384" s="86"/>
    </row>
    <row r="385" spans="1:71">
      <c r="A385" s="86"/>
      <c r="B385" s="86"/>
      <c r="AP385" s="86"/>
      <c r="AQ385" s="86"/>
      <c r="AR385" s="86"/>
      <c r="AS385" s="86"/>
      <c r="AT385" s="86"/>
      <c r="AU385" s="86"/>
      <c r="AV385" s="86"/>
      <c r="AW385" s="86"/>
      <c r="AX385" s="86"/>
      <c r="AY385" s="86"/>
      <c r="AZ385" s="86"/>
      <c r="BA385" s="86"/>
      <c r="BB385" s="86"/>
      <c r="BC385" s="86"/>
      <c r="BD385" s="86"/>
      <c r="BE385" s="86"/>
      <c r="BF385" s="86"/>
      <c r="BG385" s="86"/>
      <c r="BH385" s="86"/>
      <c r="BI385" s="86"/>
      <c r="BJ385" s="86"/>
      <c r="BK385" s="86"/>
      <c r="BL385" s="86"/>
      <c r="BM385" s="86"/>
      <c r="BN385" s="86"/>
      <c r="BO385" s="86"/>
      <c r="BP385" s="86"/>
      <c r="BQ385" s="86"/>
      <c r="BR385" s="86"/>
      <c r="BS385" s="86"/>
    </row>
    <row r="386" spans="1:71">
      <c r="A386" s="86"/>
      <c r="B386" s="86"/>
      <c r="AP386" s="86"/>
      <c r="AQ386" s="86"/>
      <c r="AR386" s="86"/>
      <c r="AS386" s="86"/>
      <c r="AT386" s="86"/>
      <c r="AU386" s="86"/>
      <c r="AV386" s="86"/>
      <c r="AW386" s="86"/>
      <c r="AX386" s="86"/>
      <c r="AY386" s="86"/>
      <c r="AZ386" s="86"/>
      <c r="BA386" s="86"/>
      <c r="BB386" s="86"/>
      <c r="BC386" s="86"/>
      <c r="BD386" s="86"/>
      <c r="BE386" s="86"/>
      <c r="BF386" s="86"/>
      <c r="BG386" s="86"/>
      <c r="BH386" s="86"/>
      <c r="BI386" s="86"/>
      <c r="BJ386" s="86"/>
      <c r="BK386" s="86"/>
      <c r="BL386" s="86"/>
      <c r="BM386" s="86"/>
      <c r="BN386" s="86"/>
      <c r="BO386" s="86"/>
      <c r="BP386" s="86"/>
      <c r="BQ386" s="86"/>
      <c r="BR386" s="86"/>
      <c r="BS386" s="86"/>
    </row>
    <row r="387" spans="1:71">
      <c r="A387" s="86"/>
      <c r="B387" s="86"/>
      <c r="AP387" s="86"/>
      <c r="AQ387" s="86"/>
      <c r="AR387" s="86"/>
      <c r="AS387" s="86"/>
      <c r="AT387" s="86"/>
      <c r="AU387" s="86"/>
      <c r="AV387" s="86"/>
      <c r="AW387" s="86"/>
      <c r="AX387" s="86"/>
      <c r="AY387" s="86"/>
      <c r="AZ387" s="86"/>
      <c r="BA387" s="86"/>
      <c r="BB387" s="86"/>
      <c r="BC387" s="86"/>
      <c r="BD387" s="86"/>
      <c r="BE387" s="86"/>
      <c r="BF387" s="86"/>
      <c r="BG387" s="86"/>
      <c r="BH387" s="86"/>
      <c r="BI387" s="86"/>
      <c r="BJ387" s="86"/>
      <c r="BK387" s="86"/>
      <c r="BL387" s="86"/>
      <c r="BM387" s="86"/>
      <c r="BN387" s="86"/>
      <c r="BO387" s="86"/>
      <c r="BP387" s="86"/>
      <c r="BQ387" s="86"/>
      <c r="BR387" s="86"/>
      <c r="BS387" s="86"/>
    </row>
    <row r="388" spans="1:71">
      <c r="A388" s="86"/>
      <c r="B388" s="86"/>
      <c r="AP388" s="86"/>
      <c r="AQ388" s="86"/>
      <c r="AR388" s="86"/>
      <c r="AS388" s="86"/>
      <c r="AT388" s="86"/>
      <c r="AU388" s="86"/>
      <c r="AV388" s="86"/>
      <c r="AW388" s="86"/>
      <c r="AX388" s="86"/>
      <c r="AY388" s="86"/>
      <c r="AZ388" s="86"/>
      <c r="BA388" s="86"/>
      <c r="BB388" s="86"/>
      <c r="BC388" s="86"/>
      <c r="BD388" s="86"/>
      <c r="BE388" s="86"/>
      <c r="BF388" s="86"/>
      <c r="BG388" s="86"/>
      <c r="BH388" s="86"/>
      <c r="BI388" s="86"/>
      <c r="BJ388" s="86"/>
      <c r="BK388" s="86"/>
      <c r="BL388" s="86"/>
      <c r="BM388" s="86"/>
      <c r="BN388" s="86"/>
      <c r="BO388" s="86"/>
      <c r="BP388" s="86"/>
      <c r="BQ388" s="86"/>
      <c r="BR388" s="86"/>
      <c r="BS388" s="86"/>
    </row>
    <row r="389" spans="1:71">
      <c r="A389" s="86"/>
      <c r="B389" s="86"/>
      <c r="AP389" s="86"/>
      <c r="AQ389" s="86"/>
      <c r="AR389" s="86"/>
      <c r="AS389" s="86"/>
      <c r="AT389" s="86"/>
      <c r="AU389" s="86"/>
      <c r="AV389" s="86"/>
      <c r="AW389" s="86"/>
      <c r="AX389" s="86"/>
      <c r="AY389" s="86"/>
      <c r="AZ389" s="86"/>
      <c r="BA389" s="86"/>
      <c r="BB389" s="86"/>
      <c r="BC389" s="86"/>
      <c r="BD389" s="86"/>
      <c r="BE389" s="86"/>
      <c r="BF389" s="86"/>
      <c r="BG389" s="86"/>
      <c r="BH389" s="86"/>
      <c r="BI389" s="86"/>
      <c r="BJ389" s="86"/>
      <c r="BK389" s="86"/>
      <c r="BL389" s="86"/>
      <c r="BM389" s="86"/>
      <c r="BN389" s="86"/>
      <c r="BO389" s="86"/>
      <c r="BP389" s="86"/>
      <c r="BQ389" s="86"/>
      <c r="BR389" s="86"/>
      <c r="BS389" s="86"/>
    </row>
    <row r="390" spans="1:71">
      <c r="A390" s="86"/>
      <c r="B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</row>
    <row r="391" spans="1:71">
      <c r="A391" s="86"/>
      <c r="B391" s="86"/>
      <c r="AP391" s="86"/>
      <c r="AQ391" s="86"/>
      <c r="AR391" s="86"/>
      <c r="AS391" s="86"/>
      <c r="AT391" s="86"/>
      <c r="AU391" s="86"/>
      <c r="AV391" s="86"/>
      <c r="AW391" s="86"/>
      <c r="AX391" s="86"/>
      <c r="AY391" s="86"/>
      <c r="AZ391" s="86"/>
      <c r="BA391" s="86"/>
      <c r="BB391" s="86"/>
      <c r="BC391" s="86"/>
      <c r="BD391" s="86"/>
      <c r="BE391" s="86"/>
      <c r="BF391" s="86"/>
      <c r="BG391" s="86"/>
      <c r="BH391" s="86"/>
      <c r="BI391" s="86"/>
      <c r="BJ391" s="86"/>
      <c r="BK391" s="86"/>
      <c r="BL391" s="86"/>
      <c r="BM391" s="86"/>
      <c r="BN391" s="86"/>
      <c r="BO391" s="86"/>
      <c r="BP391" s="86"/>
      <c r="BQ391" s="86"/>
      <c r="BR391" s="86"/>
      <c r="BS391" s="86"/>
    </row>
    <row r="392" spans="1:71">
      <c r="A392" s="86"/>
      <c r="B392" s="86"/>
      <c r="AP392" s="86"/>
      <c r="AQ392" s="86"/>
      <c r="AR392" s="86"/>
      <c r="AS392" s="86"/>
      <c r="AT392" s="86"/>
      <c r="AU392" s="86"/>
      <c r="AV392" s="86"/>
      <c r="AW392" s="86"/>
      <c r="AX392" s="86"/>
      <c r="AY392" s="86"/>
      <c r="AZ392" s="86"/>
      <c r="BA392" s="86"/>
      <c r="BB392" s="86"/>
      <c r="BC392" s="86"/>
      <c r="BD392" s="86"/>
      <c r="BE392" s="86"/>
      <c r="BF392" s="86"/>
      <c r="BG392" s="86"/>
      <c r="BH392" s="86"/>
      <c r="BI392" s="86"/>
      <c r="BJ392" s="86"/>
      <c r="BK392" s="86"/>
      <c r="BL392" s="86"/>
      <c r="BM392" s="86"/>
      <c r="BN392" s="86"/>
      <c r="BO392" s="86"/>
      <c r="BP392" s="86"/>
      <c r="BQ392" s="86"/>
      <c r="BR392" s="86"/>
      <c r="BS392" s="86"/>
    </row>
    <row r="393" spans="1:71">
      <c r="A393" s="86"/>
      <c r="B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6"/>
      <c r="BC393" s="86"/>
      <c r="BD393" s="86"/>
      <c r="BE393" s="86"/>
      <c r="BF393" s="86"/>
      <c r="BG393" s="86"/>
      <c r="BH393" s="86"/>
      <c r="BI393" s="86"/>
      <c r="BJ393" s="86"/>
      <c r="BK393" s="86"/>
      <c r="BL393" s="86"/>
      <c r="BM393" s="86"/>
      <c r="BN393" s="86"/>
      <c r="BO393" s="86"/>
      <c r="BP393" s="86"/>
      <c r="BQ393" s="86"/>
      <c r="BR393" s="86"/>
      <c r="BS393" s="86"/>
    </row>
    <row r="394" spans="1:71">
      <c r="A394" s="86"/>
      <c r="B394" s="86"/>
      <c r="AP394" s="86"/>
      <c r="AQ394" s="86"/>
      <c r="AR394" s="86"/>
      <c r="AS394" s="86"/>
      <c r="AT394" s="86"/>
      <c r="AU394" s="86"/>
      <c r="AV394" s="86"/>
      <c r="AW394" s="86"/>
      <c r="AX394" s="86"/>
      <c r="AY394" s="86"/>
      <c r="AZ394" s="86"/>
      <c r="BA394" s="86"/>
      <c r="BB394" s="86"/>
      <c r="BC394" s="86"/>
      <c r="BD394" s="86"/>
      <c r="BE394" s="86"/>
      <c r="BF394" s="86"/>
      <c r="BG394" s="86"/>
      <c r="BH394" s="86"/>
      <c r="BI394" s="86"/>
      <c r="BJ394" s="86"/>
      <c r="BK394" s="86"/>
      <c r="BL394" s="86"/>
      <c r="BM394" s="86"/>
      <c r="BN394" s="86"/>
      <c r="BO394" s="86"/>
      <c r="BP394" s="86"/>
      <c r="BQ394" s="86"/>
      <c r="BR394" s="86"/>
      <c r="BS394" s="86"/>
    </row>
    <row r="395" spans="1:71">
      <c r="A395" s="86"/>
      <c r="B395" s="86"/>
      <c r="AP395" s="86"/>
      <c r="AQ395" s="86"/>
      <c r="AR395" s="86"/>
      <c r="AS395" s="86"/>
      <c r="AT395" s="86"/>
      <c r="AU395" s="86"/>
      <c r="AV395" s="86"/>
      <c r="AW395" s="86"/>
      <c r="AX395" s="86"/>
      <c r="AY395" s="86"/>
      <c r="AZ395" s="86"/>
      <c r="BA395" s="86"/>
      <c r="BB395" s="86"/>
      <c r="BC395" s="86"/>
      <c r="BD395" s="86"/>
      <c r="BE395" s="86"/>
      <c r="BF395" s="86"/>
      <c r="BG395" s="86"/>
      <c r="BH395" s="86"/>
      <c r="BI395" s="86"/>
      <c r="BJ395" s="86"/>
      <c r="BK395" s="86"/>
      <c r="BL395" s="86"/>
      <c r="BM395" s="86"/>
      <c r="BN395" s="86"/>
      <c r="BO395" s="86"/>
      <c r="BP395" s="86"/>
      <c r="BQ395" s="86"/>
      <c r="BR395" s="86"/>
      <c r="BS395" s="86"/>
    </row>
    <row r="396" spans="1:71">
      <c r="A396" s="86"/>
      <c r="B396" s="86"/>
      <c r="AP396" s="86"/>
      <c r="AQ396" s="86"/>
      <c r="AR396" s="86"/>
      <c r="AS396" s="86"/>
      <c r="AT396" s="86"/>
      <c r="AU396" s="86"/>
      <c r="AV396" s="86"/>
      <c r="AW396" s="86"/>
      <c r="AX396" s="86"/>
      <c r="AY396" s="86"/>
      <c r="AZ396" s="86"/>
      <c r="BA396" s="86"/>
      <c r="BB396" s="86"/>
      <c r="BC396" s="86"/>
      <c r="BD396" s="86"/>
      <c r="BE396" s="86"/>
      <c r="BF396" s="86"/>
      <c r="BG396" s="86"/>
      <c r="BH396" s="86"/>
      <c r="BI396" s="86"/>
      <c r="BJ396" s="86"/>
      <c r="BK396" s="86"/>
      <c r="BL396" s="86"/>
      <c r="BM396" s="86"/>
      <c r="BN396" s="86"/>
      <c r="BO396" s="86"/>
      <c r="BP396" s="86"/>
      <c r="BQ396" s="86"/>
      <c r="BR396" s="86"/>
      <c r="BS396" s="86"/>
    </row>
    <row r="397" spans="1:71">
      <c r="A397" s="86"/>
      <c r="B397" s="86"/>
      <c r="AP397" s="86"/>
      <c r="AQ397" s="86"/>
      <c r="AR397" s="86"/>
      <c r="AS397" s="86"/>
      <c r="AT397" s="86"/>
      <c r="AU397" s="86"/>
      <c r="AV397" s="86"/>
      <c r="AW397" s="86"/>
      <c r="AX397" s="86"/>
      <c r="AY397" s="86"/>
      <c r="AZ397" s="86"/>
      <c r="BA397" s="86"/>
      <c r="BB397" s="86"/>
      <c r="BC397" s="86"/>
      <c r="BD397" s="86"/>
      <c r="BE397" s="86"/>
      <c r="BF397" s="86"/>
      <c r="BG397" s="86"/>
      <c r="BH397" s="86"/>
      <c r="BI397" s="86"/>
      <c r="BJ397" s="86"/>
      <c r="BK397" s="86"/>
      <c r="BL397" s="86"/>
      <c r="BM397" s="86"/>
      <c r="BN397" s="86"/>
      <c r="BO397" s="86"/>
      <c r="BP397" s="86"/>
      <c r="BQ397" s="86"/>
      <c r="BR397" s="86"/>
      <c r="BS397" s="86"/>
    </row>
    <row r="398" spans="1:71">
      <c r="A398" s="86"/>
      <c r="B398" s="86"/>
      <c r="AP398" s="86"/>
      <c r="AQ398" s="86"/>
      <c r="AR398" s="86"/>
      <c r="AS398" s="86"/>
      <c r="AT398" s="86"/>
      <c r="AU398" s="86"/>
      <c r="AV398" s="86"/>
      <c r="AW398" s="86"/>
      <c r="AX398" s="86"/>
      <c r="AY398" s="86"/>
      <c r="AZ398" s="86"/>
      <c r="BA398" s="86"/>
      <c r="BB398" s="86"/>
      <c r="BC398" s="86"/>
      <c r="BD398" s="86"/>
      <c r="BE398" s="86"/>
      <c r="BF398" s="86"/>
      <c r="BG398" s="86"/>
      <c r="BH398" s="86"/>
      <c r="BI398" s="86"/>
      <c r="BJ398" s="86"/>
      <c r="BK398" s="86"/>
      <c r="BL398" s="86"/>
      <c r="BM398" s="86"/>
      <c r="BN398" s="86"/>
      <c r="BO398" s="86"/>
      <c r="BP398" s="86"/>
      <c r="BQ398" s="86"/>
      <c r="BR398" s="86"/>
      <c r="BS398" s="86"/>
    </row>
    <row r="399" spans="1:71">
      <c r="A399" s="86"/>
      <c r="B399" s="86"/>
      <c r="AP399" s="86"/>
      <c r="AQ399" s="86"/>
      <c r="AR399" s="86"/>
      <c r="AS399" s="86"/>
      <c r="AT399" s="86"/>
      <c r="AU399" s="86"/>
      <c r="AV399" s="86"/>
      <c r="AW399" s="86"/>
      <c r="AX399" s="86"/>
      <c r="AY399" s="86"/>
      <c r="AZ399" s="86"/>
      <c r="BA399" s="86"/>
      <c r="BB399" s="86"/>
      <c r="BC399" s="86"/>
      <c r="BD399" s="86"/>
      <c r="BE399" s="86"/>
      <c r="BF399" s="86"/>
      <c r="BG399" s="86"/>
      <c r="BH399" s="86"/>
      <c r="BI399" s="86"/>
      <c r="BJ399" s="86"/>
      <c r="BK399" s="86"/>
      <c r="BL399" s="86"/>
      <c r="BM399" s="86"/>
      <c r="BN399" s="86"/>
      <c r="BO399" s="86"/>
      <c r="BP399" s="86"/>
      <c r="BQ399" s="86"/>
      <c r="BR399" s="86"/>
      <c r="BS399" s="86"/>
    </row>
    <row r="400" spans="1:71">
      <c r="A400" s="86"/>
      <c r="B400" s="86"/>
      <c r="AP400" s="86"/>
      <c r="AQ400" s="86"/>
      <c r="AR400" s="86"/>
      <c r="AS400" s="86"/>
      <c r="AT400" s="86"/>
      <c r="AU400" s="86"/>
      <c r="AV400" s="86"/>
      <c r="AW400" s="86"/>
      <c r="AX400" s="86"/>
      <c r="AY400" s="86"/>
      <c r="AZ400" s="86"/>
      <c r="BA400" s="86"/>
      <c r="BB400" s="86"/>
      <c r="BC400" s="86"/>
      <c r="BD400" s="86"/>
      <c r="BE400" s="86"/>
      <c r="BF400" s="86"/>
      <c r="BG400" s="86"/>
      <c r="BH400" s="86"/>
      <c r="BI400" s="86"/>
      <c r="BJ400" s="86"/>
      <c r="BK400" s="86"/>
      <c r="BL400" s="86"/>
      <c r="BM400" s="86"/>
      <c r="BN400" s="86"/>
      <c r="BO400" s="86"/>
      <c r="BP400" s="86"/>
      <c r="BQ400" s="86"/>
      <c r="BR400" s="86"/>
      <c r="BS400" s="86"/>
    </row>
    <row r="401" spans="1:71">
      <c r="A401" s="86"/>
      <c r="B401" s="86"/>
      <c r="AP401" s="86"/>
      <c r="AQ401" s="86"/>
      <c r="AR401" s="86"/>
      <c r="AS401" s="86"/>
      <c r="AT401" s="86"/>
      <c r="AU401" s="86"/>
      <c r="AV401" s="86"/>
      <c r="AW401" s="86"/>
      <c r="AX401" s="86"/>
      <c r="AY401" s="86"/>
      <c r="AZ401" s="86"/>
      <c r="BA401" s="86"/>
      <c r="BB401" s="86"/>
      <c r="BC401" s="86"/>
      <c r="BD401" s="86"/>
      <c r="BE401" s="86"/>
      <c r="BF401" s="86"/>
      <c r="BG401" s="86"/>
      <c r="BH401" s="86"/>
      <c r="BI401" s="86"/>
      <c r="BJ401" s="86"/>
      <c r="BK401" s="86"/>
      <c r="BL401" s="86"/>
      <c r="BM401" s="86"/>
      <c r="BN401" s="86"/>
      <c r="BO401" s="86"/>
      <c r="BP401" s="86"/>
      <c r="BQ401" s="86"/>
      <c r="BR401" s="86"/>
      <c r="BS401" s="86"/>
    </row>
    <row r="402" spans="1:71">
      <c r="A402" s="86"/>
      <c r="B402" s="86"/>
      <c r="AP402" s="86"/>
      <c r="AQ402" s="86"/>
      <c r="AR402" s="86"/>
      <c r="AS402" s="86"/>
      <c r="AT402" s="86"/>
      <c r="AU402" s="86"/>
      <c r="AV402" s="86"/>
      <c r="AW402" s="86"/>
      <c r="AX402" s="86"/>
      <c r="AY402" s="86"/>
      <c r="AZ402" s="86"/>
      <c r="BA402" s="86"/>
      <c r="BB402" s="86"/>
      <c r="BC402" s="86"/>
      <c r="BD402" s="86"/>
      <c r="BE402" s="86"/>
      <c r="BF402" s="86"/>
      <c r="BG402" s="86"/>
      <c r="BH402" s="86"/>
      <c r="BI402" s="86"/>
      <c r="BJ402" s="86"/>
      <c r="BK402" s="86"/>
      <c r="BL402" s="86"/>
      <c r="BM402" s="86"/>
      <c r="BN402" s="86"/>
      <c r="BO402" s="86"/>
      <c r="BP402" s="86"/>
      <c r="BQ402" s="86"/>
      <c r="BR402" s="86"/>
      <c r="BS402" s="86"/>
    </row>
    <row r="403" spans="1:71">
      <c r="A403" s="86"/>
      <c r="B403" s="86"/>
      <c r="AP403" s="86"/>
      <c r="AQ403" s="86"/>
      <c r="AR403" s="86"/>
      <c r="AS403" s="86"/>
      <c r="AT403" s="86"/>
      <c r="AU403" s="86"/>
      <c r="AV403" s="86"/>
      <c r="AW403" s="86"/>
      <c r="AX403" s="86"/>
      <c r="AY403" s="86"/>
      <c r="AZ403" s="86"/>
      <c r="BA403" s="86"/>
      <c r="BB403" s="86"/>
      <c r="BC403" s="86"/>
      <c r="BD403" s="86"/>
      <c r="BE403" s="86"/>
      <c r="BF403" s="86"/>
      <c r="BG403" s="86"/>
      <c r="BH403" s="86"/>
      <c r="BI403" s="86"/>
      <c r="BJ403" s="86"/>
      <c r="BK403" s="86"/>
      <c r="BL403" s="86"/>
      <c r="BM403" s="86"/>
      <c r="BN403" s="86"/>
      <c r="BO403" s="86"/>
      <c r="BP403" s="86"/>
      <c r="BQ403" s="86"/>
      <c r="BR403" s="86"/>
      <c r="BS403" s="86"/>
    </row>
    <row r="404" spans="1:71">
      <c r="A404" s="86"/>
      <c r="B404" s="86"/>
      <c r="AP404" s="86"/>
      <c r="AQ404" s="86"/>
      <c r="AR404" s="86"/>
      <c r="AS404" s="86"/>
      <c r="AT404" s="86"/>
      <c r="AU404" s="86"/>
      <c r="AV404" s="86"/>
      <c r="AW404" s="86"/>
      <c r="AX404" s="86"/>
      <c r="AY404" s="86"/>
      <c r="AZ404" s="86"/>
      <c r="BA404" s="86"/>
      <c r="BB404" s="86"/>
      <c r="BC404" s="86"/>
      <c r="BD404" s="86"/>
      <c r="BE404" s="86"/>
      <c r="BF404" s="86"/>
      <c r="BG404" s="86"/>
      <c r="BH404" s="86"/>
      <c r="BI404" s="86"/>
      <c r="BJ404" s="86"/>
      <c r="BK404" s="86"/>
      <c r="BL404" s="86"/>
      <c r="BM404" s="86"/>
      <c r="BN404" s="86"/>
      <c r="BO404" s="86"/>
      <c r="BP404" s="86"/>
      <c r="BQ404" s="86"/>
      <c r="BR404" s="86"/>
      <c r="BS404" s="86"/>
    </row>
    <row r="405" spans="1:71">
      <c r="A405" s="86"/>
      <c r="B405" s="86"/>
      <c r="AP405" s="86"/>
      <c r="AQ405" s="86"/>
      <c r="AR405" s="86"/>
      <c r="AS405" s="86"/>
      <c r="AT405" s="86"/>
      <c r="AU405" s="86"/>
      <c r="AV405" s="86"/>
      <c r="AW405" s="86"/>
      <c r="AX405" s="86"/>
      <c r="AY405" s="86"/>
      <c r="AZ405" s="86"/>
      <c r="BA405" s="86"/>
      <c r="BB405" s="86"/>
      <c r="BC405" s="86"/>
      <c r="BD405" s="86"/>
      <c r="BE405" s="86"/>
      <c r="BF405" s="86"/>
      <c r="BG405" s="86"/>
      <c r="BH405" s="86"/>
      <c r="BI405" s="86"/>
      <c r="BJ405" s="86"/>
      <c r="BK405" s="86"/>
      <c r="BL405" s="86"/>
      <c r="BM405" s="86"/>
      <c r="BN405" s="86"/>
      <c r="BO405" s="86"/>
      <c r="BP405" s="86"/>
      <c r="BQ405" s="86"/>
      <c r="BR405" s="86"/>
      <c r="BS405" s="86"/>
    </row>
    <row r="406" spans="1:71">
      <c r="A406" s="86"/>
      <c r="B406" s="86"/>
      <c r="AP406" s="86"/>
      <c r="AQ406" s="86"/>
      <c r="AR406" s="86"/>
      <c r="AS406" s="86"/>
      <c r="AT406" s="86"/>
      <c r="AU406" s="86"/>
      <c r="AV406" s="86"/>
      <c r="AW406" s="86"/>
      <c r="AX406" s="86"/>
      <c r="AY406" s="86"/>
      <c r="AZ406" s="86"/>
      <c r="BA406" s="86"/>
      <c r="BB406" s="86"/>
      <c r="BC406" s="86"/>
      <c r="BD406" s="86"/>
      <c r="BE406" s="86"/>
      <c r="BF406" s="86"/>
      <c r="BG406" s="86"/>
      <c r="BH406" s="86"/>
      <c r="BI406" s="86"/>
      <c r="BJ406" s="86"/>
      <c r="BK406" s="86"/>
      <c r="BL406" s="86"/>
      <c r="BM406" s="86"/>
      <c r="BN406" s="86"/>
      <c r="BO406" s="86"/>
      <c r="BP406" s="86"/>
      <c r="BQ406" s="86"/>
      <c r="BR406" s="86"/>
      <c r="BS406" s="86"/>
    </row>
    <row r="407" spans="1:71">
      <c r="A407" s="86"/>
      <c r="B407" s="86"/>
      <c r="AP407" s="86"/>
      <c r="AQ407" s="86"/>
      <c r="AR407" s="86"/>
      <c r="AS407" s="86"/>
      <c r="AT407" s="86"/>
      <c r="AU407" s="86"/>
      <c r="AV407" s="86"/>
      <c r="AW407" s="86"/>
      <c r="AX407" s="86"/>
      <c r="AY407" s="86"/>
      <c r="AZ407" s="86"/>
      <c r="BA407" s="86"/>
      <c r="BB407" s="86"/>
      <c r="BC407" s="86"/>
      <c r="BD407" s="86"/>
      <c r="BE407" s="86"/>
      <c r="BF407" s="86"/>
      <c r="BG407" s="86"/>
      <c r="BH407" s="86"/>
      <c r="BI407" s="86"/>
      <c r="BJ407" s="86"/>
      <c r="BK407" s="86"/>
      <c r="BL407" s="86"/>
      <c r="BM407" s="86"/>
      <c r="BN407" s="86"/>
      <c r="BO407" s="86"/>
      <c r="BP407" s="86"/>
      <c r="BQ407" s="86"/>
      <c r="BR407" s="86"/>
      <c r="BS407" s="86"/>
    </row>
    <row r="408" spans="1:71">
      <c r="A408" s="86"/>
      <c r="B408" s="86"/>
      <c r="AP408" s="86"/>
      <c r="AQ408" s="86"/>
      <c r="AR408" s="86"/>
      <c r="AS408" s="86"/>
      <c r="AT408" s="86"/>
      <c r="AU408" s="86"/>
      <c r="AV408" s="86"/>
      <c r="AW408" s="86"/>
      <c r="AX408" s="86"/>
      <c r="AY408" s="86"/>
      <c r="AZ408" s="86"/>
      <c r="BA408" s="86"/>
      <c r="BB408" s="86"/>
      <c r="BC408" s="86"/>
      <c r="BD408" s="86"/>
      <c r="BE408" s="86"/>
      <c r="BF408" s="86"/>
      <c r="BG408" s="86"/>
      <c r="BH408" s="86"/>
      <c r="BI408" s="86"/>
      <c r="BJ408" s="86"/>
      <c r="BK408" s="86"/>
      <c r="BL408" s="86"/>
      <c r="BM408" s="86"/>
      <c r="BN408" s="86"/>
      <c r="BO408" s="86"/>
      <c r="BP408" s="86"/>
      <c r="BQ408" s="86"/>
      <c r="BR408" s="86"/>
      <c r="BS408" s="86"/>
    </row>
    <row r="409" spans="1:71">
      <c r="A409" s="86"/>
      <c r="B409" s="86"/>
      <c r="AP409" s="86"/>
      <c r="AQ409" s="86"/>
      <c r="AR409" s="86"/>
      <c r="AS409" s="86"/>
      <c r="AT409" s="86"/>
      <c r="AU409" s="86"/>
      <c r="AV409" s="86"/>
      <c r="AW409" s="86"/>
      <c r="AX409" s="86"/>
      <c r="AY409" s="86"/>
      <c r="AZ409" s="86"/>
      <c r="BA409" s="86"/>
      <c r="BB409" s="86"/>
      <c r="BC409" s="86"/>
      <c r="BD409" s="86"/>
      <c r="BE409" s="86"/>
      <c r="BF409" s="86"/>
      <c r="BG409" s="86"/>
      <c r="BH409" s="86"/>
      <c r="BI409" s="86"/>
      <c r="BJ409" s="86"/>
      <c r="BK409" s="86"/>
      <c r="BL409" s="86"/>
      <c r="BM409" s="86"/>
      <c r="BN409" s="86"/>
      <c r="BO409" s="86"/>
      <c r="BP409" s="86"/>
      <c r="BQ409" s="86"/>
      <c r="BR409" s="86"/>
      <c r="BS409" s="86"/>
    </row>
    <row r="410" spans="1:71">
      <c r="A410" s="86"/>
      <c r="B410" s="86"/>
      <c r="AP410" s="86"/>
      <c r="AQ410" s="86"/>
      <c r="AR410" s="86"/>
      <c r="AS410" s="86"/>
      <c r="AT410" s="86"/>
      <c r="AU410" s="86"/>
      <c r="AV410" s="86"/>
      <c r="AW410" s="86"/>
      <c r="AX410" s="86"/>
      <c r="AY410" s="86"/>
      <c r="AZ410" s="86"/>
      <c r="BA410" s="86"/>
      <c r="BB410" s="86"/>
      <c r="BC410" s="86"/>
      <c r="BD410" s="86"/>
      <c r="BE410" s="86"/>
      <c r="BF410" s="86"/>
      <c r="BG410" s="86"/>
      <c r="BH410" s="86"/>
      <c r="BI410" s="86"/>
      <c r="BJ410" s="86"/>
      <c r="BK410" s="86"/>
      <c r="BL410" s="86"/>
      <c r="BM410" s="86"/>
      <c r="BN410" s="86"/>
      <c r="BO410" s="86"/>
      <c r="BP410" s="86"/>
      <c r="BQ410" s="86"/>
      <c r="BR410" s="86"/>
      <c r="BS410" s="86"/>
    </row>
    <row r="411" spans="1:71">
      <c r="A411" s="86"/>
      <c r="B411" s="86"/>
      <c r="AP411" s="86"/>
      <c r="AQ411" s="86"/>
      <c r="AR411" s="86"/>
      <c r="AS411" s="86"/>
      <c r="AT411" s="86"/>
      <c r="AU411" s="86"/>
      <c r="AV411" s="86"/>
      <c r="AW411" s="86"/>
      <c r="AX411" s="86"/>
      <c r="AY411" s="86"/>
      <c r="AZ411" s="86"/>
      <c r="BA411" s="86"/>
      <c r="BB411" s="86"/>
      <c r="BC411" s="86"/>
      <c r="BD411" s="86"/>
      <c r="BE411" s="86"/>
      <c r="BF411" s="86"/>
      <c r="BG411" s="86"/>
      <c r="BH411" s="86"/>
      <c r="BI411" s="86"/>
      <c r="BJ411" s="86"/>
      <c r="BK411" s="86"/>
      <c r="BL411" s="86"/>
      <c r="BM411" s="86"/>
      <c r="BN411" s="86"/>
      <c r="BO411" s="86"/>
      <c r="BP411" s="86"/>
      <c r="BQ411" s="86"/>
      <c r="BR411" s="86"/>
      <c r="BS411" s="86"/>
    </row>
    <row r="412" spans="1:71">
      <c r="A412" s="86"/>
      <c r="B412" s="86"/>
    </row>
    <row r="413" spans="1:71">
      <c r="A413" s="86"/>
      <c r="B413" s="86"/>
    </row>
    <row r="414" spans="1:71">
      <c r="A414" s="86"/>
      <c r="B414" s="86"/>
    </row>
    <row r="415" spans="1:71">
      <c r="A415" s="86"/>
      <c r="B415" s="86"/>
    </row>
    <row r="416" spans="1:71">
      <c r="A416" s="86"/>
      <c r="B416" s="86"/>
    </row>
    <row r="417" spans="1:2">
      <c r="A417" s="86"/>
      <c r="B417" s="86"/>
    </row>
    <row r="418" spans="1:2">
      <c r="A418" s="86"/>
      <c r="B418" s="86"/>
    </row>
    <row r="419" spans="1:2">
      <c r="A419" s="86"/>
      <c r="B419" s="86"/>
    </row>
    <row r="420" spans="1:2">
      <c r="A420" s="86"/>
      <c r="B420" s="86"/>
    </row>
    <row r="421" spans="1:2">
      <c r="A421" s="86"/>
      <c r="B421" s="86"/>
    </row>
    <row r="422" spans="1:2">
      <c r="A422" s="86"/>
      <c r="B422" s="86"/>
    </row>
    <row r="423" spans="1:2">
      <c r="A423" s="86"/>
      <c r="B423" s="86"/>
    </row>
    <row r="424" spans="1:2">
      <c r="A424" s="86"/>
      <c r="B424" s="86"/>
    </row>
    <row r="425" spans="1:2">
      <c r="A425" s="86"/>
      <c r="B425" s="86"/>
    </row>
    <row r="426" spans="1:2">
      <c r="A426" s="86"/>
      <c r="B426" s="86"/>
    </row>
    <row r="427" spans="1:2">
      <c r="A427" s="86"/>
      <c r="B427" s="86"/>
    </row>
    <row r="428" spans="1:2">
      <c r="A428" s="86"/>
      <c r="B428" s="86"/>
    </row>
    <row r="429" spans="1:2">
      <c r="A429" s="86"/>
      <c r="B429" s="86"/>
    </row>
    <row r="430" spans="1:2">
      <c r="A430" s="86"/>
      <c r="B430" s="86"/>
    </row>
    <row r="431" spans="1:2">
      <c r="A431" s="86"/>
      <c r="B431" s="86"/>
    </row>
    <row r="432" spans="1:2">
      <c r="A432" s="86"/>
      <c r="B432" s="86"/>
    </row>
    <row r="433" spans="1:2">
      <c r="A433" s="86"/>
      <c r="B433" s="86"/>
    </row>
    <row r="434" spans="1:2">
      <c r="A434" s="86"/>
      <c r="B434" s="86"/>
    </row>
    <row r="435" spans="1:2">
      <c r="A435" s="86"/>
      <c r="B435" s="86"/>
    </row>
    <row r="436" spans="1:2">
      <c r="A436" s="86"/>
      <c r="B436" s="86"/>
    </row>
    <row r="437" spans="1:2">
      <c r="A437" s="86"/>
      <c r="B437" s="86"/>
    </row>
    <row r="438" spans="1:2">
      <c r="A438" s="86"/>
      <c r="B438" s="86"/>
    </row>
    <row r="439" spans="1:2">
      <c r="A439" s="86"/>
      <c r="B439" s="86"/>
    </row>
    <row r="440" spans="1:2">
      <c r="A440" s="86"/>
      <c r="B440" s="86"/>
    </row>
    <row r="441" spans="1:2">
      <c r="A441" s="86"/>
      <c r="B441" s="86"/>
    </row>
    <row r="442" spans="1:2">
      <c r="A442" s="86"/>
      <c r="B442" s="86"/>
    </row>
    <row r="443" spans="1:2">
      <c r="A443" s="86"/>
      <c r="B443" s="86"/>
    </row>
    <row r="444" spans="1:2">
      <c r="A444" s="86"/>
      <c r="B444" s="86"/>
    </row>
    <row r="445" spans="1:2">
      <c r="A445" s="86"/>
      <c r="B445" s="86"/>
    </row>
    <row r="446" spans="1:2">
      <c r="A446" s="86"/>
      <c r="B446" s="86"/>
    </row>
    <row r="447" spans="1:2">
      <c r="A447" s="86"/>
      <c r="B447" s="86"/>
    </row>
    <row r="448" spans="1:2">
      <c r="A448" s="86"/>
      <c r="B448" s="86"/>
    </row>
    <row r="449" spans="1:2">
      <c r="A449" s="86"/>
      <c r="B449" s="86"/>
    </row>
    <row r="450" spans="1:2">
      <c r="A450" s="86"/>
      <c r="B450" s="86"/>
    </row>
    <row r="451" spans="1:2">
      <c r="A451" s="86"/>
      <c r="B451" s="86"/>
    </row>
    <row r="452" spans="1:2">
      <c r="A452" s="86"/>
      <c r="B452" s="86"/>
    </row>
    <row r="453" spans="1:2">
      <c r="A453" s="86"/>
      <c r="B453" s="86"/>
    </row>
    <row r="454" spans="1:2">
      <c r="A454" s="86"/>
      <c r="B454" s="86"/>
    </row>
    <row r="455" spans="1:2">
      <c r="A455" s="86"/>
      <c r="B455" s="86"/>
    </row>
    <row r="456" spans="1:2">
      <c r="A456" s="86"/>
      <c r="B456" s="86"/>
    </row>
    <row r="457" spans="1:2">
      <c r="A457" s="86"/>
      <c r="B457" s="86"/>
    </row>
    <row r="458" spans="1:2">
      <c r="A458" s="86"/>
      <c r="B458" s="86"/>
    </row>
    <row r="459" spans="1:2">
      <c r="A459" s="86"/>
      <c r="B459" s="86"/>
    </row>
    <row r="460" spans="1:2">
      <c r="A460" s="86"/>
      <c r="B460" s="86"/>
    </row>
    <row r="461" spans="1:2">
      <c r="A461" s="86"/>
      <c r="B461" s="86"/>
    </row>
    <row r="462" spans="1:2">
      <c r="A462" s="86"/>
      <c r="B462" s="86"/>
    </row>
    <row r="463" spans="1:2">
      <c r="A463" s="86"/>
      <c r="B463" s="86"/>
    </row>
    <row r="464" spans="1:2">
      <c r="A464" s="86"/>
      <c r="B464" s="86"/>
    </row>
    <row r="465" spans="1:2">
      <c r="A465" s="86"/>
      <c r="B465" s="86"/>
    </row>
    <row r="466" spans="1:2">
      <c r="A466" s="86"/>
      <c r="B466" s="86"/>
    </row>
    <row r="467" spans="1:2">
      <c r="A467" s="86"/>
      <c r="B467" s="86"/>
    </row>
    <row r="468" spans="1:2">
      <c r="A468" s="86"/>
      <c r="B468" s="86"/>
    </row>
    <row r="469" spans="1:2">
      <c r="A469" s="86"/>
      <c r="B469" s="86"/>
    </row>
    <row r="470" spans="1:2">
      <c r="A470" s="86"/>
      <c r="B470" s="86"/>
    </row>
    <row r="471" spans="1:2">
      <c r="A471" s="86"/>
      <c r="B471" s="86"/>
    </row>
    <row r="472" spans="1:2">
      <c r="A472" s="86"/>
      <c r="B472" s="86"/>
    </row>
    <row r="473" spans="1:2">
      <c r="A473" s="86"/>
      <c r="B473" s="86"/>
    </row>
    <row r="474" spans="1:2">
      <c r="A474" s="86"/>
      <c r="B474" s="86"/>
    </row>
    <row r="475" spans="1:2">
      <c r="A475" s="86"/>
      <c r="B475" s="86"/>
    </row>
    <row r="476" spans="1:2">
      <c r="A476" s="86"/>
      <c r="B476" s="86"/>
    </row>
    <row r="477" spans="1:2">
      <c r="A477" s="86"/>
      <c r="B477" s="86"/>
    </row>
    <row r="478" spans="1:2">
      <c r="A478" s="86"/>
      <c r="B478" s="86"/>
    </row>
    <row r="479" spans="1:2">
      <c r="A479" s="86"/>
      <c r="B479" s="86"/>
    </row>
    <row r="480" spans="1:2">
      <c r="A480" s="86"/>
      <c r="B480" s="86"/>
    </row>
    <row r="481" spans="1:2">
      <c r="A481" s="86"/>
      <c r="B481" s="86"/>
    </row>
    <row r="482" spans="1:2">
      <c r="A482" s="86"/>
      <c r="B482" s="86"/>
    </row>
    <row r="483" spans="1:2">
      <c r="A483" s="86"/>
      <c r="B483" s="86"/>
    </row>
    <row r="484" spans="1:2">
      <c r="A484" s="86"/>
      <c r="B484" s="86"/>
    </row>
    <row r="485" spans="1:2">
      <c r="A485" s="86"/>
      <c r="B485" s="86"/>
    </row>
    <row r="486" spans="1:2">
      <c r="A486" s="86"/>
      <c r="B486" s="86"/>
    </row>
    <row r="487" spans="1:2">
      <c r="A487" s="86"/>
      <c r="B487" s="86"/>
    </row>
    <row r="488" spans="1:2">
      <c r="A488" s="86"/>
      <c r="B488" s="86"/>
    </row>
    <row r="489" spans="1:2">
      <c r="A489" s="86"/>
      <c r="B489" s="86"/>
    </row>
    <row r="490" spans="1:2">
      <c r="A490" s="86"/>
      <c r="B490" s="86"/>
    </row>
    <row r="491" spans="1:2">
      <c r="A491" s="86"/>
      <c r="B491" s="86"/>
    </row>
    <row r="492" spans="1:2">
      <c r="A492" s="86"/>
      <c r="B492" s="86"/>
    </row>
    <row r="493" spans="1:2">
      <c r="A493" s="86"/>
      <c r="B493" s="86"/>
    </row>
    <row r="494" spans="1:2">
      <c r="A494" s="86"/>
      <c r="B494" s="86"/>
    </row>
    <row r="495" spans="1:2">
      <c r="A495" s="86"/>
      <c r="B495" s="86"/>
    </row>
    <row r="496" spans="1:2">
      <c r="A496" s="86"/>
      <c r="B496" s="86"/>
    </row>
    <row r="497" spans="1:2">
      <c r="A497" s="86"/>
      <c r="B497" s="86"/>
    </row>
    <row r="498" spans="1:2">
      <c r="A498" s="86"/>
      <c r="B498" s="86"/>
    </row>
    <row r="499" spans="1:2">
      <c r="A499" s="86"/>
      <c r="B499" s="86"/>
    </row>
    <row r="500" spans="1:2">
      <c r="A500" s="86"/>
      <c r="B500" s="86"/>
    </row>
    <row r="501" spans="1:2">
      <c r="A501" s="86"/>
      <c r="B501" s="86"/>
    </row>
    <row r="502" spans="1:2">
      <c r="A502" s="86"/>
      <c r="B502" s="86"/>
    </row>
    <row r="503" spans="1:2">
      <c r="A503" s="86"/>
      <c r="B503" s="86"/>
    </row>
    <row r="504" spans="1:2">
      <c r="A504" s="86"/>
      <c r="B504" s="86"/>
    </row>
    <row r="505" spans="1:2">
      <c r="A505" s="86"/>
      <c r="B505" s="86"/>
    </row>
    <row r="506" spans="1:2">
      <c r="A506" s="86"/>
      <c r="B506" s="86"/>
    </row>
    <row r="507" spans="1:2">
      <c r="A507" s="86"/>
      <c r="B507" s="86"/>
    </row>
    <row r="508" spans="1:2">
      <c r="A508" s="86"/>
      <c r="B508" s="86"/>
    </row>
    <row r="509" spans="1:2">
      <c r="A509" s="86"/>
      <c r="B509" s="86"/>
    </row>
    <row r="510" spans="1:2">
      <c r="A510" s="86"/>
      <c r="B510" s="86"/>
    </row>
    <row r="511" spans="1:2">
      <c r="A511" s="86"/>
      <c r="B511" s="86"/>
    </row>
    <row r="512" spans="1:2">
      <c r="A512" s="86"/>
      <c r="B512" s="86"/>
    </row>
    <row r="513" spans="1:2">
      <c r="A513" s="86"/>
      <c r="B513" s="86"/>
    </row>
    <row r="514" spans="1:2">
      <c r="A514" s="86"/>
      <c r="B514" s="86"/>
    </row>
    <row r="515" spans="1:2">
      <c r="A515" s="86"/>
      <c r="B515" s="86"/>
    </row>
    <row r="516" spans="1:2">
      <c r="A516" s="86"/>
      <c r="B516" s="86"/>
    </row>
    <row r="517" spans="1:2">
      <c r="A517" s="86"/>
      <c r="B517" s="86"/>
    </row>
    <row r="518" spans="1:2">
      <c r="A518" s="86"/>
      <c r="B518" s="86"/>
    </row>
    <row r="519" spans="1:2">
      <c r="A519" s="86"/>
      <c r="B519" s="86"/>
    </row>
    <row r="520" spans="1:2">
      <c r="A520" s="86"/>
      <c r="B520" s="86"/>
    </row>
    <row r="521" spans="1:2">
      <c r="A521" s="86"/>
      <c r="B521" s="86"/>
    </row>
    <row r="522" spans="1:2">
      <c r="A522" s="86"/>
      <c r="B522" s="86"/>
    </row>
    <row r="523" spans="1:2">
      <c r="A523" s="86"/>
      <c r="B523" s="86"/>
    </row>
    <row r="524" spans="1:2">
      <c r="A524" s="86"/>
      <c r="B524" s="86"/>
    </row>
    <row r="525" spans="1:2">
      <c r="A525" s="86"/>
      <c r="B525" s="86"/>
    </row>
    <row r="526" spans="1:2">
      <c r="A526" s="86"/>
      <c r="B526" s="86"/>
    </row>
    <row r="527" spans="1:2">
      <c r="A527" s="86"/>
      <c r="B527" s="86"/>
    </row>
    <row r="528" spans="1:2">
      <c r="A528" s="86"/>
      <c r="B528" s="86"/>
    </row>
    <row r="529" spans="1:2">
      <c r="A529" s="86"/>
      <c r="B529" s="86"/>
    </row>
    <row r="530" spans="1:2">
      <c r="A530" s="86"/>
      <c r="B530" s="86"/>
    </row>
    <row r="531" spans="1:2">
      <c r="A531" s="86"/>
      <c r="B531" s="86"/>
    </row>
    <row r="532" spans="1:2">
      <c r="A532" s="86"/>
      <c r="B532" s="86"/>
    </row>
    <row r="533" spans="1:2">
      <c r="A533" s="86"/>
      <c r="B533" s="86"/>
    </row>
    <row r="534" spans="1:2">
      <c r="A534" s="86"/>
      <c r="B534" s="86"/>
    </row>
    <row r="535" spans="1:2">
      <c r="A535" s="86"/>
      <c r="B535" s="86"/>
    </row>
    <row r="536" spans="1:2">
      <c r="A536" s="86"/>
      <c r="B536" s="86"/>
    </row>
    <row r="537" spans="1:2">
      <c r="A537" s="86"/>
      <c r="B537" s="86"/>
    </row>
    <row r="538" spans="1:2">
      <c r="A538" s="86"/>
      <c r="B538" s="86"/>
    </row>
    <row r="539" spans="1:2">
      <c r="A539" s="86"/>
      <c r="B539" s="86"/>
    </row>
    <row r="540" spans="1:2">
      <c r="A540" s="86"/>
      <c r="B540" s="86"/>
    </row>
    <row r="541" spans="1:2">
      <c r="A541" s="86"/>
      <c r="B541" s="86"/>
    </row>
    <row r="542" spans="1:2">
      <c r="A542" s="86"/>
      <c r="B542" s="86"/>
    </row>
    <row r="543" spans="1:2">
      <c r="A543" s="86"/>
      <c r="B543" s="86"/>
    </row>
    <row r="544" spans="1:2">
      <c r="A544" s="86"/>
      <c r="B544" s="86"/>
    </row>
    <row r="545" spans="1:2">
      <c r="A545" s="86"/>
      <c r="B545" s="86"/>
    </row>
    <row r="546" spans="1:2">
      <c r="A546" s="86"/>
      <c r="B546" s="86"/>
    </row>
    <row r="547" spans="1:2">
      <c r="A547" s="86"/>
      <c r="B547" s="86"/>
    </row>
    <row r="548" spans="1:2">
      <c r="A548" s="86"/>
      <c r="B548" s="86"/>
    </row>
    <row r="549" spans="1:2">
      <c r="A549" s="86"/>
      <c r="B549" s="86"/>
    </row>
    <row r="550" spans="1:2">
      <c r="A550" s="86"/>
      <c r="B550" s="86"/>
    </row>
    <row r="551" spans="1:2">
      <c r="A551" s="86"/>
      <c r="B551" s="86"/>
    </row>
    <row r="552" spans="1:2">
      <c r="A552" s="86"/>
      <c r="B552" s="86"/>
    </row>
    <row r="553" spans="1:2">
      <c r="A553" s="86"/>
      <c r="B553" s="86"/>
    </row>
    <row r="554" spans="1:2">
      <c r="A554" s="86"/>
      <c r="B554" s="86"/>
    </row>
    <row r="555" spans="1:2">
      <c r="A555" s="86"/>
      <c r="B555" s="86"/>
    </row>
    <row r="556" spans="1:2">
      <c r="A556" s="86"/>
      <c r="B556" s="86"/>
    </row>
    <row r="557" spans="1:2">
      <c r="A557" s="86"/>
      <c r="B557" s="86"/>
    </row>
    <row r="558" spans="1:2">
      <c r="A558" s="86"/>
      <c r="B558" s="86"/>
    </row>
    <row r="559" spans="1:2">
      <c r="A559" s="86"/>
      <c r="B559" s="86"/>
    </row>
    <row r="560" spans="1:2">
      <c r="A560" s="86"/>
      <c r="B560" s="86"/>
    </row>
    <row r="561" spans="1:2">
      <c r="A561" s="86"/>
      <c r="B561" s="86"/>
    </row>
    <row r="562" spans="1:2">
      <c r="A562" s="86"/>
      <c r="B562" s="86"/>
    </row>
    <row r="563" spans="1:2">
      <c r="A563" s="86"/>
      <c r="B563" s="86"/>
    </row>
    <row r="564" spans="1:2">
      <c r="A564" s="86"/>
      <c r="B564" s="86"/>
    </row>
    <row r="565" spans="1:2">
      <c r="A565" s="86"/>
      <c r="B565" s="86"/>
    </row>
    <row r="566" spans="1:2">
      <c r="A566" s="86"/>
      <c r="B566" s="86"/>
    </row>
    <row r="567" spans="1:2">
      <c r="A567" s="86"/>
      <c r="B567" s="86"/>
    </row>
    <row r="568" spans="1:2">
      <c r="A568" s="86"/>
      <c r="B568" s="86"/>
    </row>
    <row r="569" spans="1:2">
      <c r="A569" s="86"/>
      <c r="B569" s="86"/>
    </row>
    <row r="570" spans="1:2">
      <c r="A570" s="86"/>
      <c r="B570" s="86"/>
    </row>
    <row r="571" spans="1:2">
      <c r="A571" s="86"/>
      <c r="B571" s="86"/>
    </row>
    <row r="572" spans="1:2">
      <c r="A572" s="86"/>
      <c r="B572" s="86"/>
    </row>
    <row r="573" spans="1:2">
      <c r="A573" s="86"/>
      <c r="B573" s="86"/>
    </row>
    <row r="574" spans="1:2">
      <c r="A574" s="86"/>
      <c r="B574" s="86"/>
    </row>
    <row r="575" spans="1:2">
      <c r="A575" s="86"/>
      <c r="B575" s="86"/>
    </row>
    <row r="576" spans="1:2">
      <c r="A576" s="86"/>
      <c r="B576" s="86"/>
    </row>
    <row r="577" spans="1:2">
      <c r="A577" s="86"/>
      <c r="B577" s="86"/>
    </row>
    <row r="578" spans="1:2">
      <c r="A578" s="86"/>
      <c r="B578" s="86"/>
    </row>
    <row r="579" spans="1:2">
      <c r="A579" s="86"/>
      <c r="B579" s="86"/>
    </row>
    <row r="580" spans="1:2">
      <c r="A580" s="86"/>
      <c r="B580" s="86"/>
    </row>
    <row r="581" spans="1:2">
      <c r="A581" s="86"/>
      <c r="B581" s="86"/>
    </row>
    <row r="582" spans="1:2">
      <c r="A582" s="86"/>
      <c r="B582" s="86"/>
    </row>
    <row r="583" spans="1:2">
      <c r="A583" s="86"/>
      <c r="B583" s="86"/>
    </row>
    <row r="584" spans="1:2">
      <c r="A584" s="86"/>
      <c r="B584" s="86"/>
    </row>
    <row r="585" spans="1:2">
      <c r="A585" s="86"/>
      <c r="B585" s="86"/>
    </row>
    <row r="586" spans="1:2">
      <c r="A586" s="86"/>
      <c r="B586" s="86"/>
    </row>
    <row r="587" spans="1:2">
      <c r="A587" s="86"/>
      <c r="B587" s="86"/>
    </row>
    <row r="588" spans="1:2">
      <c r="A588" s="86"/>
      <c r="B588" s="86"/>
    </row>
    <row r="589" spans="1:2">
      <c r="A589" s="86"/>
      <c r="B589" s="86"/>
    </row>
    <row r="590" spans="1:2">
      <c r="A590" s="86"/>
      <c r="B590" s="86"/>
    </row>
    <row r="591" spans="1:2">
      <c r="A591" s="86"/>
      <c r="B591" s="86"/>
    </row>
    <row r="592" spans="1:2">
      <c r="A592" s="86"/>
      <c r="B592" s="86"/>
    </row>
    <row r="593" spans="1:2">
      <c r="A593" s="86"/>
      <c r="B593" s="86"/>
    </row>
    <row r="594" spans="1:2">
      <c r="A594" s="86"/>
      <c r="B594" s="86"/>
    </row>
    <row r="595" spans="1:2">
      <c r="A595" s="86"/>
      <c r="B595" s="86"/>
    </row>
    <row r="596" spans="1:2">
      <c r="A596" s="86"/>
      <c r="B596" s="86"/>
    </row>
    <row r="597" spans="1:2">
      <c r="A597" s="86"/>
      <c r="B597" s="86"/>
    </row>
    <row r="598" spans="1:2">
      <c r="A598" s="86"/>
      <c r="B598" s="86"/>
    </row>
    <row r="599" spans="1:2">
      <c r="A599" s="86"/>
      <c r="B599" s="86"/>
    </row>
    <row r="600" spans="1:2">
      <c r="A600" s="86"/>
      <c r="B600" s="86"/>
    </row>
    <row r="601" spans="1:2">
      <c r="A601" s="86"/>
      <c r="B601" s="86"/>
    </row>
    <row r="602" spans="1:2">
      <c r="A602" s="86"/>
      <c r="B602" s="86"/>
    </row>
    <row r="603" spans="1:2">
      <c r="A603" s="86"/>
      <c r="B603" s="86"/>
    </row>
    <row r="604" spans="1:2">
      <c r="A604" s="86"/>
      <c r="B604" s="86"/>
    </row>
    <row r="605" spans="1:2">
      <c r="A605" s="86"/>
      <c r="B605" s="86"/>
    </row>
    <row r="606" spans="1:2">
      <c r="A606" s="86"/>
      <c r="B606" s="86"/>
    </row>
    <row r="607" spans="1:2">
      <c r="A607" s="86"/>
      <c r="B607" s="86"/>
    </row>
    <row r="608" spans="1:2">
      <c r="A608" s="86"/>
      <c r="B608" s="86"/>
    </row>
    <row r="609" spans="1:2">
      <c r="A609" s="86"/>
      <c r="B609" s="86"/>
    </row>
    <row r="610" spans="1:2">
      <c r="A610" s="86"/>
      <c r="B610" s="86"/>
    </row>
    <row r="611" spans="1:2">
      <c r="A611" s="86"/>
      <c r="B611" s="86"/>
    </row>
    <row r="612" spans="1:2">
      <c r="A612" s="86"/>
      <c r="B612" s="86"/>
    </row>
    <row r="613" spans="1:2">
      <c r="A613" s="86"/>
      <c r="B613" s="86"/>
    </row>
    <row r="614" spans="1:2">
      <c r="A614" s="86"/>
      <c r="B614" s="86"/>
    </row>
    <row r="615" spans="1:2">
      <c r="A615" s="86"/>
      <c r="B615" s="86"/>
    </row>
    <row r="616" spans="1:2">
      <c r="A616" s="86"/>
      <c r="B616" s="86"/>
    </row>
    <row r="617" spans="1:2">
      <c r="A617" s="86"/>
      <c r="B617" s="86"/>
    </row>
    <row r="618" spans="1:2">
      <c r="A618" s="86"/>
      <c r="B618" s="86"/>
    </row>
    <row r="619" spans="1:2">
      <c r="A619" s="86"/>
      <c r="B619" s="86"/>
    </row>
    <row r="620" spans="1:2">
      <c r="A620" s="86"/>
      <c r="B620" s="86"/>
    </row>
    <row r="621" spans="1:2">
      <c r="A621" s="86"/>
      <c r="B621" s="86"/>
    </row>
    <row r="622" spans="1:2">
      <c r="A622" s="86"/>
      <c r="B622" s="86"/>
    </row>
    <row r="623" spans="1:2">
      <c r="A623" s="86"/>
      <c r="B623" s="86"/>
    </row>
    <row r="624" spans="1:2">
      <c r="A624" s="86"/>
      <c r="B624" s="86"/>
    </row>
    <row r="625" spans="1:2">
      <c r="A625" s="86"/>
      <c r="B625" s="86"/>
    </row>
  </sheetData>
  <sheetProtection algorithmName="SHA-512" hashValue="z8lVpGmXiF74k+0PAh2vFeiA8fDRjTOE8T46xIPfcB4YPn2HAs96IXtMI6sSBfCPiU9yHxbkdWuNrTmDG2vQow==" saltValue="uhVO0K2+YJwS7Syq/zmRIA==" spinCount="100000" sheet="1" objects="1" scenarios="1" selectLockedCells="1"/>
  <dataConsolidate/>
  <mergeCells count="144">
    <mergeCell ref="H37:H39"/>
    <mergeCell ref="H40:H42"/>
    <mergeCell ref="H43:H46"/>
    <mergeCell ref="B45:C45"/>
    <mergeCell ref="D45:E45"/>
    <mergeCell ref="A2:H2"/>
    <mergeCell ref="A14:F14"/>
    <mergeCell ref="A4:H4"/>
    <mergeCell ref="A11:H11"/>
    <mergeCell ref="A12:H12"/>
    <mergeCell ref="A13:F13"/>
    <mergeCell ref="A15:G15"/>
    <mergeCell ref="A10:H10"/>
    <mergeCell ref="A3:H3"/>
    <mergeCell ref="A5:H5"/>
    <mergeCell ref="A6:H6"/>
    <mergeCell ref="B7:H7"/>
    <mergeCell ref="B8:C8"/>
    <mergeCell ref="F8:H8"/>
    <mergeCell ref="B9:C9"/>
    <mergeCell ref="A30:B30"/>
    <mergeCell ref="A16:F16"/>
    <mergeCell ref="G16:G18"/>
    <mergeCell ref="A17:C17"/>
    <mergeCell ref="A99:G99"/>
    <mergeCell ref="C92:F92"/>
    <mergeCell ref="G91:H91"/>
    <mergeCell ref="C93:F93"/>
    <mergeCell ref="C94:F94"/>
    <mergeCell ref="C95:F95"/>
    <mergeCell ref="A91:F91"/>
    <mergeCell ref="A98:G98"/>
    <mergeCell ref="H60:H76"/>
    <mergeCell ref="C68:F68"/>
    <mergeCell ref="C69:F69"/>
    <mergeCell ref="C70:F70"/>
    <mergeCell ref="C71:F71"/>
    <mergeCell ref="C72:F72"/>
    <mergeCell ref="C73:F73"/>
    <mergeCell ref="C74:F74"/>
    <mergeCell ref="C76:F76"/>
    <mergeCell ref="C60:F60"/>
    <mergeCell ref="C61:F61"/>
    <mergeCell ref="C62:F62"/>
    <mergeCell ref="C63:F63"/>
    <mergeCell ref="C64:F64"/>
    <mergeCell ref="C66:F66"/>
    <mergeCell ref="C65:F65"/>
    <mergeCell ref="C96:F96"/>
    <mergeCell ref="C97:F97"/>
    <mergeCell ref="H93:H97"/>
    <mergeCell ref="G93:G97"/>
    <mergeCell ref="A58:C58"/>
    <mergeCell ref="A56:C56"/>
    <mergeCell ref="C59:F59"/>
    <mergeCell ref="C67:F67"/>
    <mergeCell ref="A33:F33"/>
    <mergeCell ref="A49:F49"/>
    <mergeCell ref="D50:F50"/>
    <mergeCell ref="A55:F55"/>
    <mergeCell ref="A57:C57"/>
    <mergeCell ref="D51:F51"/>
    <mergeCell ref="D52:F52"/>
    <mergeCell ref="A47:G47"/>
    <mergeCell ref="A35:F35"/>
    <mergeCell ref="B36:C36"/>
    <mergeCell ref="D36:E36"/>
    <mergeCell ref="A34:G34"/>
    <mergeCell ref="D37:E37"/>
    <mergeCell ref="B42:C42"/>
    <mergeCell ref="D42:E42"/>
    <mergeCell ref="B46:C46"/>
    <mergeCell ref="A90:G90"/>
    <mergeCell ref="A50:B50"/>
    <mergeCell ref="A51:B51"/>
    <mergeCell ref="A52:B52"/>
    <mergeCell ref="A53:B53"/>
    <mergeCell ref="A82:F82"/>
    <mergeCell ref="A83:E83"/>
    <mergeCell ref="C75:F75"/>
    <mergeCell ref="A85:F85"/>
    <mergeCell ref="A86:F86"/>
    <mergeCell ref="A78:F78"/>
    <mergeCell ref="A87:G87"/>
    <mergeCell ref="A54:G54"/>
    <mergeCell ref="A77:G77"/>
    <mergeCell ref="A84:G84"/>
    <mergeCell ref="G82:G83"/>
    <mergeCell ref="B80:C80"/>
    <mergeCell ref="E80:F80"/>
    <mergeCell ref="A81:G81"/>
    <mergeCell ref="B79:C79"/>
    <mergeCell ref="E79:F79"/>
    <mergeCell ref="C30:D30"/>
    <mergeCell ref="A21:F21"/>
    <mergeCell ref="A88:F88"/>
    <mergeCell ref="G88:G89"/>
    <mergeCell ref="D89:F89"/>
    <mergeCell ref="A31:G31"/>
    <mergeCell ref="A48:F48"/>
    <mergeCell ref="B44:C44"/>
    <mergeCell ref="B41:C41"/>
    <mergeCell ref="B39:C39"/>
    <mergeCell ref="D39:E39"/>
    <mergeCell ref="D41:E41"/>
    <mergeCell ref="D44:E44"/>
    <mergeCell ref="H17:H18"/>
    <mergeCell ref="A18:C18"/>
    <mergeCell ref="A19:G19"/>
    <mergeCell ref="C27:D27"/>
    <mergeCell ref="A20:F20"/>
    <mergeCell ref="A22:B22"/>
    <mergeCell ref="C28:D28"/>
    <mergeCell ref="A27:B27"/>
    <mergeCell ref="C29:D29"/>
    <mergeCell ref="H20:H21"/>
    <mergeCell ref="A28:B28"/>
    <mergeCell ref="A29:B29"/>
    <mergeCell ref="E17:E18"/>
    <mergeCell ref="F17:F18"/>
    <mergeCell ref="H79:H80"/>
    <mergeCell ref="A23:B23"/>
    <mergeCell ref="A24:B24"/>
    <mergeCell ref="A25:B25"/>
    <mergeCell ref="A26:B26"/>
    <mergeCell ref="B40:C40"/>
    <mergeCell ref="B43:C43"/>
    <mergeCell ref="D40:E40"/>
    <mergeCell ref="D43:E43"/>
    <mergeCell ref="B37:C37"/>
    <mergeCell ref="A32:F32"/>
    <mergeCell ref="D46:E46"/>
    <mergeCell ref="B38:C38"/>
    <mergeCell ref="D38:E38"/>
    <mergeCell ref="A40:A42"/>
    <mergeCell ref="A43:A46"/>
    <mergeCell ref="G48:G49"/>
    <mergeCell ref="H48:H49"/>
    <mergeCell ref="H55:H58"/>
    <mergeCell ref="D53:F53"/>
    <mergeCell ref="G55:G76"/>
    <mergeCell ref="E56:E58"/>
    <mergeCell ref="F56:F58"/>
    <mergeCell ref="A37:A39"/>
  </mergeCells>
  <conditionalFormatting sqref="A7:C7">
    <cfRule type="cellIs" dxfId="1" priority="1" operator="equal">
      <formula>"No prosiga. Este formulario no está destinado a películas experimentales"</formula>
    </cfRule>
    <cfRule type="cellIs" dxfId="0" priority="2" operator="equal">
      <formula>"No prosiga.Este formulario no está destinado a películas experimentales."</formula>
    </cfRule>
  </conditionalFormatting>
  <dataValidations xWindow="743" yWindow="236" count="2">
    <dataValidation type="list" allowBlank="1" showInputMessage="1" showErrorMessage="1" promptTitle="SELECCION DE SECCION" prompt="Seleccione la sección del festival entre las opciones del desplegable." sqref="D23:D26" xr:uid="{00000000-0002-0000-0000-000000000000}">
      <formula1>INDIRECT(C23)</formula1>
    </dataValidation>
    <dataValidation type="list" allowBlank="1" showInputMessage="1" showErrorMessage="1" sqref="B89" xr:uid="{00000000-0002-0000-0000-000001000000}">
      <formula1>"(Seleccione opción del desplegable),SI,NO"</formula1>
    </dataValidation>
  </dataValidations>
  <pageMargins left="0.25" right="0.25" top="0.75" bottom="0.75" header="0.3" footer="0.3"/>
  <pageSetup paperSize="9" scale="28" orientation="portrait" horizontalDpi="360" verticalDpi="360" r:id="rId1"/>
  <rowBreaks count="1" manualBreakCount="1">
    <brk id="77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3</xdr:col>
                    <xdr:colOff>371475</xdr:colOff>
                    <xdr:row>8</xdr:row>
                    <xdr:rowOff>76200</xdr:rowOff>
                  </from>
                  <to>
                    <xdr:col>3</xdr:col>
                    <xdr:colOff>1114425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457200</xdr:colOff>
                    <xdr:row>8</xdr:row>
                    <xdr:rowOff>76200</xdr:rowOff>
                  </from>
                  <to>
                    <xdr:col>1</xdr:col>
                    <xdr:colOff>1266825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2066925</xdr:colOff>
                    <xdr:row>8</xdr:row>
                    <xdr:rowOff>76200</xdr:rowOff>
                  </from>
                  <to>
                    <xdr:col>2</xdr:col>
                    <xdr:colOff>457200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1123950</xdr:colOff>
                    <xdr:row>8</xdr:row>
                    <xdr:rowOff>76200</xdr:rowOff>
                  </from>
                  <to>
                    <xdr:col>2</xdr:col>
                    <xdr:colOff>2686050</xdr:colOff>
                    <xdr:row>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3</xdr:col>
                    <xdr:colOff>1362075</xdr:colOff>
                    <xdr:row>8</xdr:row>
                    <xdr:rowOff>57150</xdr:rowOff>
                  </from>
                  <to>
                    <xdr:col>4</xdr:col>
                    <xdr:colOff>752475</xdr:colOff>
                    <xdr:row>8</xdr:row>
                    <xdr:rowOff>276225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743" yWindow="236" count="16">
        <x14:dataValidation type="list" allowBlank="1" showInputMessage="1" showErrorMessage="1" xr:uid="{00000000-0002-0000-0000-000002000000}">
          <x14:formula1>
            <xm:f>'OCULTO PREMIOS Y HONORES'!$E$1:$E$2</xm:f>
          </x14:formula1>
          <xm:sqref>F28:F30</xm:sqref>
        </x14:dataValidation>
        <x14:dataValidation type="list" allowBlank="1" showInputMessage="1" showErrorMessage="1" promptTitle="PREMIOS" prompt="Seleccione las opciones del desplegable para indicar si además de participar se obtuvo premio." xr:uid="{00000000-0002-0000-0000-000003000000}">
          <x14:formula1>
            <xm:f>'E.1.Premios y festivales'!$L$7:$L$8</xm:f>
          </x14:formula1>
          <xm:sqref>F23:F26</xm:sqref>
        </x14:dataValidation>
        <x14:dataValidation type="list" allowBlank="1" showInputMessage="1" showErrorMessage="1" promptTitle="SELECCION DE CATEGORIA" prompt="Selecciones la categoría entre las opciones del desplegable." xr:uid="{00000000-0002-0000-0000-000004000000}">
          <x14:formula1>
            <xm:f>'E.1.Premios y festivales'!$H$4:$H$8</xm:f>
          </x14:formula1>
          <xm:sqref>E23:E26</xm:sqref>
        </x14:dataValidation>
        <x14:dataValidation type="list" allowBlank="1" showInputMessage="1" showErrorMessage="1" promptTitle="SELECCION DE CATEGORIA" prompt="Seleccione del desplegable la categoría en la que concurrió al premio u honor." xr:uid="{00000000-0002-0000-0000-000005000000}">
          <x14:formula1>
            <xm:f>'E.1.Premios y festivales'!$H$4:$H$8</xm:f>
          </x14:formula1>
          <xm:sqref>E28:E30</xm:sqref>
        </x14:dataValidation>
        <x14:dataValidation type="list" allowBlank="1" showInputMessage="1" showErrorMessage="1" promptTitle="SELECCION DE FESTIVAL" prompt="Seleccione festival entre las opciones del desplegable." xr:uid="{00000000-0002-0000-0000-000006000000}">
          <x14:formula1>
            <xm:f>'E.1.Premios y festivales'!$F$5:$F$68</xm:f>
          </x14:formula1>
          <xm:sqref>C23:C26</xm:sqref>
        </x14:dataValidation>
        <x14:dataValidation type="list" allowBlank="1" showInputMessage="1" showErrorMessage="1" xr:uid="{00000000-0002-0000-0000-000007000000}">
          <x14:formula1>
            <xm:f>'E.2. Estrenos'!$A$3:$A$6</xm:f>
          </x14:formula1>
          <xm:sqref>A33:F33</xm:sqref>
        </x14:dataValidation>
        <x14:dataValidation type="list" allowBlank="1" showInputMessage="1" showErrorMessage="1" xr:uid="{00000000-0002-0000-0000-000008000000}">
          <x14:formula1>
            <xm:f>'Datos generales. Criterios 2B-C'!$C$11:$C$19</xm:f>
          </x14:formula1>
          <xm:sqref>A14:F14</xm:sqref>
        </x14:dataValidation>
        <x14:dataValidation type="list" allowBlank="1" showInputMessage="1" showErrorMessage="1" xr:uid="{00000000-0002-0000-0000-000009000000}">
          <x14:formula1>
            <xm:f>'F. Jefes de equipo'!$C$2:$C$4</xm:f>
          </x14:formula1>
          <xm:sqref>D56</xm:sqref>
        </x14:dataValidation>
        <x14:dataValidation type="list" allowBlank="1" showInputMessage="1" showErrorMessage="1" error="Elequipo completo debe estar formado al menos por diez puestos de trabajo." xr:uid="{00000000-0002-0000-0000-00000A000000}">
          <x14:formula1>
            <xm:f>'F. Jefes de equipo'!$E$2:$E$4</xm:f>
          </x14:formula1>
          <xm:sqref>B60:B76</xm:sqref>
        </x14:dataValidation>
        <x14:dataValidation type="list" allowBlank="1" showInputMessage="1" showErrorMessage="1" xr:uid="{00000000-0002-0000-0000-00000B000000}">
          <x14:formula1>
            <xm:f>'F. Jefes de equipo'!$E$2:$E$4</xm:f>
          </x14:formula1>
          <xm:sqref>C51:C53</xm:sqref>
        </x14:dataValidation>
        <x14:dataValidation type="list" allowBlank="1" showInputMessage="1" showErrorMessage="1" xr:uid="{00000000-0002-0000-0000-00000C000000}">
          <x14:formula1>
            <xm:f>'H. Experiencia equipo'!$D$3:$D$5</xm:f>
          </x14:formula1>
          <xm:sqref>F37:F46</xm:sqref>
        </x14:dataValidation>
        <x14:dataValidation type="list" allowBlank="1" showInputMessage="1" showErrorMessage="1" xr:uid="{00000000-0002-0000-0000-00000D000000}">
          <x14:formula1>
            <xm:f>'J.Previsión contratación'!$B$4:$B$7</xm:f>
          </x14:formula1>
          <xm:sqref>A86:F86</xm:sqref>
        </x14:dataValidation>
        <x14:dataValidation type="list" allowBlank="1" showInputMessage="1" showErrorMessage="1" xr:uid="{00000000-0002-0000-0000-00000E000000}">
          <x14:formula1>
            <xm:f>'H. Experiencia equipo'!$D$8:$D$10</xm:f>
          </x14:formula1>
          <xm:sqref>F83</xm:sqref>
        </x14:dataValidation>
        <x14:dataValidation type="list" allowBlank="1" showInputMessage="1" showErrorMessage="1" xr:uid="{00000000-0002-0000-0000-00000F000000}">
          <x14:formula1>
            <xm:f>'F. Jefes de equipo'!$A$2:$A$18</xm:f>
          </x14:formula1>
          <xm:sqref>A60:A76</xm:sqref>
        </x14:dataValidation>
        <x14:dataValidation type="list" allowBlank="1" showInputMessage="1" showErrorMessage="1" promptTitle="SELECCION DE PREMIO U HONOR" prompt="Seleccione del desplegable el premio u honor." xr:uid="{00000000-0002-0000-0000-000010000000}">
          <x14:formula1>
            <xm:f>'E.1.Premios y festivales'!$A$107:$A$116</xm:f>
          </x14:formula1>
          <xm:sqref>C28:D30</xm:sqref>
        </x14:dataValidation>
        <x14:dataValidation type="list" allowBlank="1" showInputMessage="1" showErrorMessage="1" xr:uid="{00000000-0002-0000-0000-000011000000}">
          <x14:formula1>
            <xm:f>'H. Experiencia equipo'!$B$2:$B$66</xm:f>
          </x14:formula1>
          <xm:sqref>B37:C46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4"/>
  <dimension ref="A1:S33"/>
  <sheetViews>
    <sheetView topLeftCell="I1" workbookViewId="0">
      <selection activeCell="A17" sqref="A17"/>
    </sheetView>
  </sheetViews>
  <sheetFormatPr baseColWidth="10" defaultRowHeight="15"/>
  <cols>
    <col min="1" max="1" width="52" customWidth="1" collapsed="1"/>
    <col min="4" max="4" width="41.28515625" customWidth="1" collapsed="1"/>
    <col min="5" max="5" width="14.7109375" customWidth="1" collapsed="1"/>
    <col min="7" max="7" width="33.7109375" customWidth="1" collapsed="1"/>
    <col min="8" max="8" width="23.28515625" customWidth="1" collapsed="1"/>
    <col min="10" max="10" width="36.5703125" customWidth="1" collapsed="1"/>
    <col min="11" max="11" width="12.28515625" customWidth="1" collapsed="1"/>
    <col min="14" max="14" width="39.42578125" customWidth="1" collapsed="1"/>
    <col min="16" max="16" width="31.7109375" customWidth="1" collapsed="1"/>
    <col min="17" max="17" width="18.140625" customWidth="1" collapsed="1"/>
    <col min="18" max="18" width="23.5703125" customWidth="1" collapsed="1"/>
    <col min="19" max="19" width="20.7109375" customWidth="1" collapsed="1"/>
  </cols>
  <sheetData>
    <row r="1" spans="1:19" ht="37.5" customHeight="1">
      <c r="A1" s="47" t="s">
        <v>3</v>
      </c>
      <c r="B1" s="21"/>
      <c r="D1" s="23" t="s">
        <v>1</v>
      </c>
      <c r="E1" s="3">
        <v>0</v>
      </c>
      <c r="G1" s="3" t="s">
        <v>1</v>
      </c>
      <c r="H1" s="3">
        <v>0</v>
      </c>
      <c r="J1" s="3" t="s">
        <v>1</v>
      </c>
      <c r="K1" s="3">
        <v>0</v>
      </c>
      <c r="L1" s="3">
        <v>0</v>
      </c>
      <c r="N1" s="17" t="s">
        <v>3</v>
      </c>
      <c r="O1" s="24">
        <v>0</v>
      </c>
      <c r="Q1" s="11" t="s">
        <v>1</v>
      </c>
      <c r="R1" s="24">
        <v>0</v>
      </c>
    </row>
    <row r="2" spans="1:19" ht="53.25" customHeight="1">
      <c r="A2" s="46" t="s">
        <v>222</v>
      </c>
      <c r="B2" s="22">
        <v>3</v>
      </c>
      <c r="D2" s="3">
        <v>1</v>
      </c>
      <c r="E2" s="3">
        <v>1</v>
      </c>
      <c r="G2" s="3">
        <v>1</v>
      </c>
      <c r="H2" s="3">
        <v>3</v>
      </c>
      <c r="J2" s="25" t="s">
        <v>184</v>
      </c>
      <c r="K2" s="3">
        <v>2</v>
      </c>
      <c r="L2" s="3">
        <v>3</v>
      </c>
      <c r="N2" s="26" t="s">
        <v>201</v>
      </c>
      <c r="O2" s="22">
        <v>3</v>
      </c>
      <c r="Q2" s="17" t="s">
        <v>184</v>
      </c>
      <c r="R2" s="24">
        <v>3</v>
      </c>
    </row>
    <row r="3" spans="1:19" ht="45.75" customHeight="1">
      <c r="A3" s="47" t="s">
        <v>211</v>
      </c>
      <c r="B3" s="22">
        <v>1</v>
      </c>
      <c r="D3" s="3">
        <v>2</v>
      </c>
      <c r="E3" s="3">
        <v>2</v>
      </c>
      <c r="G3" s="3">
        <v>2</v>
      </c>
      <c r="H3" s="3">
        <v>5</v>
      </c>
      <c r="J3" s="25" t="s">
        <v>185</v>
      </c>
      <c r="K3" s="3">
        <v>0</v>
      </c>
      <c r="L3" s="3">
        <v>0</v>
      </c>
      <c r="N3" s="26" t="s">
        <v>202</v>
      </c>
      <c r="O3" s="22">
        <v>2</v>
      </c>
      <c r="Q3" s="17" t="s">
        <v>185</v>
      </c>
      <c r="R3" s="24">
        <v>0</v>
      </c>
    </row>
    <row r="4" spans="1:19" ht="42.75" customHeight="1">
      <c r="A4" s="48" t="s">
        <v>212</v>
      </c>
      <c r="B4" s="24">
        <v>0</v>
      </c>
      <c r="D4" s="3">
        <v>3</v>
      </c>
      <c r="E4" s="3">
        <v>3</v>
      </c>
      <c r="N4" s="26" t="s">
        <v>203</v>
      </c>
      <c r="O4" s="22">
        <v>1</v>
      </c>
      <c r="P4" s="17" t="s">
        <v>224</v>
      </c>
      <c r="Q4" s="24">
        <v>2007</v>
      </c>
    </row>
    <row r="5" spans="1:19" ht="32.25" customHeight="1">
      <c r="D5" s="3">
        <v>4</v>
      </c>
      <c r="E5" s="3">
        <v>4</v>
      </c>
      <c r="P5" s="17" t="s">
        <v>224</v>
      </c>
      <c r="Q5" s="24">
        <v>2008</v>
      </c>
      <c r="S5" s="1" t="s">
        <v>1</v>
      </c>
    </row>
    <row r="6" spans="1:19" ht="42.75" customHeight="1">
      <c r="D6" s="3">
        <v>5</v>
      </c>
      <c r="E6" s="3">
        <v>5</v>
      </c>
      <c r="P6" s="17" t="s">
        <v>224</v>
      </c>
      <c r="Q6" s="24">
        <v>2009</v>
      </c>
      <c r="S6" s="24" t="s">
        <v>184</v>
      </c>
    </row>
    <row r="7" spans="1:19">
      <c r="A7" t="s">
        <v>223</v>
      </c>
      <c r="B7">
        <f>VLOOKUP(A7,A1:B4,2)</f>
        <v>3</v>
      </c>
      <c r="P7" s="17" t="s">
        <v>224</v>
      </c>
      <c r="Q7" s="24">
        <v>2010</v>
      </c>
      <c r="S7" s="24" t="s">
        <v>185</v>
      </c>
    </row>
    <row r="8" spans="1:19">
      <c r="P8" s="17" t="s">
        <v>224</v>
      </c>
      <c r="Q8" s="24">
        <v>2011</v>
      </c>
    </row>
    <row r="9" spans="1:19">
      <c r="P9" s="17" t="s">
        <v>224</v>
      </c>
      <c r="Q9" s="24">
        <v>2012</v>
      </c>
    </row>
    <row r="10" spans="1:19" ht="25.5" customHeight="1">
      <c r="J10" s="3" t="s">
        <v>1</v>
      </c>
      <c r="N10" s="3">
        <v>1</v>
      </c>
      <c r="P10" s="17" t="s">
        <v>224</v>
      </c>
      <c r="Q10" s="24">
        <v>2013</v>
      </c>
      <c r="S10" s="17" t="s">
        <v>224</v>
      </c>
    </row>
    <row r="11" spans="1:19" ht="28.5" customHeight="1">
      <c r="D11" s="3" t="s">
        <v>1</v>
      </c>
      <c r="E11" s="3">
        <v>0</v>
      </c>
      <c r="G11" s="3" t="s">
        <v>1</v>
      </c>
      <c r="J11" s="3" t="s">
        <v>204</v>
      </c>
      <c r="N11" s="3">
        <v>2</v>
      </c>
      <c r="P11" s="17" t="s">
        <v>224</v>
      </c>
      <c r="Q11" s="24">
        <v>2014</v>
      </c>
      <c r="S11" s="17" t="s">
        <v>225</v>
      </c>
    </row>
    <row r="12" spans="1:19" ht="27" customHeight="1">
      <c r="A12" s="3">
        <v>0</v>
      </c>
      <c r="D12" s="26" t="s">
        <v>205</v>
      </c>
      <c r="E12" s="27">
        <v>7</v>
      </c>
      <c r="G12" s="3" t="s">
        <v>206</v>
      </c>
      <c r="J12" s="3" t="s">
        <v>207</v>
      </c>
      <c r="N12" s="3">
        <v>3</v>
      </c>
      <c r="P12" s="17" t="s">
        <v>224</v>
      </c>
      <c r="Q12" s="24">
        <v>2015</v>
      </c>
    </row>
    <row r="13" spans="1:19" ht="46.5" customHeight="1">
      <c r="A13" s="3">
        <v>1</v>
      </c>
      <c r="D13" s="26" t="s">
        <v>208</v>
      </c>
      <c r="E13" s="22">
        <v>6</v>
      </c>
      <c r="G13" s="3" t="s">
        <v>209</v>
      </c>
      <c r="P13" s="17" t="s">
        <v>224</v>
      </c>
      <c r="Q13" s="24">
        <v>2016</v>
      </c>
    </row>
    <row r="14" spans="1:19" ht="31.5" customHeight="1">
      <c r="A14" s="3">
        <v>2</v>
      </c>
      <c r="D14" s="26" t="s">
        <v>210</v>
      </c>
      <c r="E14" s="22">
        <v>4</v>
      </c>
      <c r="P14" s="17" t="s">
        <v>224</v>
      </c>
      <c r="Q14" s="24">
        <v>2017</v>
      </c>
    </row>
    <row r="15" spans="1:19" ht="27.75" customHeight="1">
      <c r="A15" s="3">
        <v>3</v>
      </c>
      <c r="P15" s="17" t="s">
        <v>224</v>
      </c>
      <c r="Q15" s="24">
        <v>2018</v>
      </c>
    </row>
    <row r="16" spans="1:19" ht="27.75" customHeight="1">
      <c r="A16" s="3">
        <v>4</v>
      </c>
      <c r="P16" s="17" t="s">
        <v>224</v>
      </c>
      <c r="Q16" s="24">
        <v>2019</v>
      </c>
    </row>
    <row r="17" spans="1:17" ht="32.25" customHeight="1">
      <c r="A17" s="3">
        <v>5</v>
      </c>
      <c r="P17" s="17" t="s">
        <v>224</v>
      </c>
      <c r="Q17" s="24">
        <v>2020</v>
      </c>
    </row>
    <row r="18" spans="1:17">
      <c r="P18" s="17" t="s">
        <v>224</v>
      </c>
      <c r="Q18" s="24">
        <v>2021</v>
      </c>
    </row>
    <row r="19" spans="1:17">
      <c r="P19" s="17" t="s">
        <v>225</v>
      </c>
      <c r="Q19" s="24">
        <v>2013</v>
      </c>
    </row>
    <row r="20" spans="1:17">
      <c r="A20" t="s">
        <v>248</v>
      </c>
      <c r="F20" t="s">
        <v>267</v>
      </c>
      <c r="P20" s="17" t="s">
        <v>225</v>
      </c>
      <c r="Q20" s="24">
        <v>2014</v>
      </c>
    </row>
    <row r="21" spans="1:17">
      <c r="A21" t="s">
        <v>250</v>
      </c>
      <c r="C21" t="s">
        <v>267</v>
      </c>
      <c r="D21" t="s">
        <v>256</v>
      </c>
      <c r="F21" t="s">
        <v>268</v>
      </c>
      <c r="P21" s="17" t="s">
        <v>225</v>
      </c>
      <c r="Q21" s="24">
        <v>2015</v>
      </c>
    </row>
    <row r="22" spans="1:17">
      <c r="A22" t="s">
        <v>249</v>
      </c>
      <c r="C22" t="s">
        <v>267</v>
      </c>
      <c r="D22" t="s">
        <v>257</v>
      </c>
      <c r="P22" s="17" t="s">
        <v>225</v>
      </c>
      <c r="Q22" s="24">
        <v>2016</v>
      </c>
    </row>
    <row r="23" spans="1:17">
      <c r="C23" t="s">
        <v>268</v>
      </c>
      <c r="D23" t="s">
        <v>263</v>
      </c>
      <c r="P23" s="17" t="s">
        <v>225</v>
      </c>
      <c r="Q23" s="24">
        <v>2017</v>
      </c>
    </row>
    <row r="24" spans="1:17">
      <c r="P24" s="17" t="s">
        <v>225</v>
      </c>
      <c r="Q24" s="24">
        <v>2018</v>
      </c>
    </row>
    <row r="25" spans="1:17">
      <c r="P25" s="17" t="s">
        <v>225</v>
      </c>
      <c r="Q25" s="24">
        <v>2019</v>
      </c>
    </row>
    <row r="26" spans="1:17">
      <c r="A26" t="s">
        <v>252</v>
      </c>
      <c r="P26" s="17" t="s">
        <v>225</v>
      </c>
      <c r="Q26" s="24">
        <v>2020</v>
      </c>
    </row>
    <row r="27" spans="1:17">
      <c r="A27" t="s">
        <v>251</v>
      </c>
      <c r="P27" s="17" t="s">
        <v>225</v>
      </c>
      <c r="Q27" s="24">
        <v>2021</v>
      </c>
    </row>
    <row r="30" spans="1:17">
      <c r="A30" t="s">
        <v>248</v>
      </c>
    </row>
    <row r="31" spans="1:17">
      <c r="A31" t="s">
        <v>254</v>
      </c>
      <c r="D31" t="s">
        <v>266</v>
      </c>
    </row>
    <row r="32" spans="1:17">
      <c r="A32" t="s">
        <v>265</v>
      </c>
      <c r="D32" t="s">
        <v>264</v>
      </c>
    </row>
    <row r="33" spans="1:1">
      <c r="A33" t="s">
        <v>253</v>
      </c>
    </row>
  </sheetData>
  <dataConsolidate/>
  <dataValidations count="1">
    <dataValidation type="list" allowBlank="1" showInputMessage="1" showErrorMessage="1" sqref="A7" xr:uid="{00000000-0002-0000-0900-000000000000}">
      <formula1>$A$1:$A$4</formula1>
    </dataValidation>
  </dataValidation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6"/>
  <dimension ref="A1:B9"/>
  <sheetViews>
    <sheetView workbookViewId="0">
      <selection activeCell="A17" sqref="A17"/>
    </sheetView>
  </sheetViews>
  <sheetFormatPr baseColWidth="10" defaultRowHeight="15"/>
  <cols>
    <col min="1" max="1" width="90" style="28" customWidth="1" collapsed="1"/>
    <col min="2" max="2" width="27.140625" customWidth="1" collapsed="1"/>
  </cols>
  <sheetData>
    <row r="1" spans="1:2" ht="56.25" customHeight="1">
      <c r="A1" s="11" t="s">
        <v>190</v>
      </c>
      <c r="B1" s="24" t="e">
        <f>IF('AUTOBAREMO PUNTOS LINEA 2 '!#REF!&gt;0,1,0)</f>
        <v>#REF!</v>
      </c>
    </row>
    <row r="2" spans="1:2" ht="56.25" customHeight="1">
      <c r="A2" s="11" t="s">
        <v>191</v>
      </c>
      <c r="B2" s="24" t="e">
        <f>IF('AUTOBAREMO PUNTOS LINEA 2 '!#REF!&gt;0,1,0)</f>
        <v>#REF!</v>
      </c>
    </row>
    <row r="3" spans="1:2" ht="56.25" customHeight="1">
      <c r="A3" s="11" t="s">
        <v>192</v>
      </c>
      <c r="B3" s="24" t="e">
        <f>IF('AUTOBAREMO PUNTOS LINEA 2 '!#REF!&gt;0,1,0)</f>
        <v>#REF!</v>
      </c>
    </row>
    <row r="4" spans="1:2" ht="56.25" customHeight="1">
      <c r="A4" s="11" t="s">
        <v>197</v>
      </c>
      <c r="B4" s="24" t="e">
        <f>IF('AUTOBAREMO PUNTOS LINEA 2 '!#REF!&gt;0,1,0)</f>
        <v>#REF!</v>
      </c>
    </row>
    <row r="5" spans="1:2" ht="56.25" customHeight="1">
      <c r="A5" s="11" t="s">
        <v>193</v>
      </c>
      <c r="B5" s="24" t="e">
        <f>IF('AUTOBAREMO PUNTOS LINEA 2 '!#REF!&gt;0,1,0)</f>
        <v>#REF!</v>
      </c>
    </row>
    <row r="6" spans="1:2" ht="56.25" customHeight="1">
      <c r="A6" s="11" t="s">
        <v>198</v>
      </c>
      <c r="B6" s="24" t="e">
        <f>IF('AUTOBAREMO PUNTOS LINEA 2 '!#REF!&gt;0,1,0)</f>
        <v>#REF!</v>
      </c>
    </row>
    <row r="7" spans="1:2" ht="56.25" customHeight="1">
      <c r="A7" s="11" t="s">
        <v>194</v>
      </c>
      <c r="B7" s="24" t="e">
        <f>IF('AUTOBAREMO PUNTOS LINEA 2 '!#REF!&gt;0,1,0)</f>
        <v>#REF!</v>
      </c>
    </row>
    <row r="8" spans="1:2" ht="56.25" customHeight="1">
      <c r="A8" s="11" t="s">
        <v>199</v>
      </c>
      <c r="B8" s="24" t="e">
        <f>IF('AUTOBAREMO PUNTOS LINEA 2 '!#REF!&gt;0,1,0)</f>
        <v>#REF!</v>
      </c>
    </row>
    <row r="9" spans="1:2" ht="56.25" customHeight="1">
      <c r="A9" s="11" t="s">
        <v>196</v>
      </c>
      <c r="B9" s="24" t="e">
        <f>IF('AUTOBAREMO PUNTOS LINEA 2 '!#REF!&gt;0,1,0)</f>
        <v>#REF!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"/>
  <dimension ref="A1:O22"/>
  <sheetViews>
    <sheetView workbookViewId="0">
      <selection activeCell="A17" sqref="A17"/>
    </sheetView>
  </sheetViews>
  <sheetFormatPr baseColWidth="10" defaultRowHeight="15"/>
  <cols>
    <col min="1" max="1" width="13.5703125" customWidth="1" collapsed="1"/>
    <col min="2" max="2" width="62.140625" customWidth="1" collapsed="1"/>
    <col min="4" max="4" width="34" customWidth="1" collapsed="1"/>
    <col min="5" max="5" width="30.85546875" customWidth="1" collapsed="1"/>
    <col min="6" max="6" width="10.28515625" customWidth="1" collapsed="1"/>
    <col min="7" max="7" width="31.42578125" customWidth="1" collapsed="1"/>
    <col min="12" max="12" width="32.85546875" customWidth="1" collapsed="1"/>
    <col min="13" max="13" width="27.5703125" customWidth="1" collapsed="1"/>
    <col min="15" max="15" width="26.7109375" customWidth="1" collapsed="1"/>
  </cols>
  <sheetData>
    <row r="1" spans="1:15" ht="27.75" customHeight="1">
      <c r="A1" s="24" t="s">
        <v>185</v>
      </c>
      <c r="B1" s="45" t="s">
        <v>4</v>
      </c>
      <c r="D1" s="42" t="s">
        <v>219</v>
      </c>
      <c r="E1" s="39" t="s">
        <v>213</v>
      </c>
      <c r="G1" s="33" t="s">
        <v>219</v>
      </c>
      <c r="I1" s="36" t="s">
        <v>184</v>
      </c>
      <c r="J1" s="31"/>
      <c r="L1" s="24" t="s">
        <v>226</v>
      </c>
      <c r="M1" s="38" t="s">
        <v>221</v>
      </c>
      <c r="O1" s="5" t="s">
        <v>226</v>
      </c>
    </row>
    <row r="2" spans="1:15" ht="27.75" customHeight="1" thickBot="1">
      <c r="A2" s="24" t="s">
        <v>185</v>
      </c>
      <c r="B2" s="45" t="s">
        <v>5</v>
      </c>
      <c r="D2" s="43" t="s">
        <v>217</v>
      </c>
      <c r="E2" s="40" t="s">
        <v>214</v>
      </c>
      <c r="G2" s="34" t="s">
        <v>215</v>
      </c>
      <c r="I2" s="37" t="s">
        <v>185</v>
      </c>
      <c r="J2" s="32"/>
      <c r="L2" s="24" t="s">
        <v>226</v>
      </c>
      <c r="M2" s="38" t="s">
        <v>220</v>
      </c>
      <c r="O2" s="5" t="s">
        <v>228</v>
      </c>
    </row>
    <row r="3" spans="1:15" ht="27.75" customHeight="1" thickBot="1">
      <c r="A3" s="24" t="s">
        <v>185</v>
      </c>
      <c r="B3" s="45" t="s">
        <v>6</v>
      </c>
      <c r="D3" s="43" t="s">
        <v>215</v>
      </c>
      <c r="E3" s="40" t="s">
        <v>215</v>
      </c>
      <c r="G3" s="35" t="s">
        <v>218</v>
      </c>
      <c r="L3" s="4" t="s">
        <v>227</v>
      </c>
      <c r="M3" s="3"/>
    </row>
    <row r="4" spans="1:15" ht="27.75" customHeight="1">
      <c r="A4" s="24" t="s">
        <v>185</v>
      </c>
      <c r="B4" s="45" t="s">
        <v>7</v>
      </c>
      <c r="D4" s="43" t="s">
        <v>215</v>
      </c>
      <c r="E4" s="40" t="s">
        <v>216</v>
      </c>
    </row>
    <row r="5" spans="1:15" ht="33.75" customHeight="1" thickBot="1">
      <c r="A5" s="24" t="s">
        <v>185</v>
      </c>
      <c r="B5" s="45" t="s">
        <v>8</v>
      </c>
      <c r="D5" s="44" t="s">
        <v>218</v>
      </c>
      <c r="E5" s="41"/>
    </row>
    <row r="6" spans="1:15" ht="27.75" customHeight="1">
      <c r="A6" s="24" t="s">
        <v>185</v>
      </c>
      <c r="B6" s="45" t="s">
        <v>9</v>
      </c>
    </row>
    <row r="7" spans="1:15" ht="27.75" customHeight="1">
      <c r="A7" s="24" t="s">
        <v>185</v>
      </c>
      <c r="B7" s="45" t="s">
        <v>10</v>
      </c>
    </row>
    <row r="8" spans="1:15" ht="27.75" customHeight="1">
      <c r="A8" s="24" t="s">
        <v>185</v>
      </c>
      <c r="B8" s="45" t="s">
        <v>11</v>
      </c>
    </row>
    <row r="9" spans="1:15" ht="27.75" customHeight="1">
      <c r="A9" s="24" t="s">
        <v>185</v>
      </c>
      <c r="B9" s="45" t="s">
        <v>12</v>
      </c>
    </row>
    <row r="10" spans="1:15" ht="27.75" customHeight="1">
      <c r="A10" s="24" t="s">
        <v>185</v>
      </c>
      <c r="B10" s="45" t="s">
        <v>13</v>
      </c>
    </row>
    <row r="11" spans="1:15" ht="27.75" customHeight="1">
      <c r="A11" s="24" t="s">
        <v>184</v>
      </c>
      <c r="B11" s="45" t="s">
        <v>14</v>
      </c>
    </row>
    <row r="12" spans="1:15" ht="27.75" customHeight="1">
      <c r="A12" s="24" t="s">
        <v>184</v>
      </c>
      <c r="B12" s="45" t="s">
        <v>15</v>
      </c>
    </row>
    <row r="13" spans="1:15" ht="27.75" customHeight="1">
      <c r="A13" s="24" t="s">
        <v>184</v>
      </c>
      <c r="B13" s="45" t="s">
        <v>16</v>
      </c>
    </row>
    <row r="14" spans="1:15" ht="27.75" customHeight="1">
      <c r="A14" s="24" t="s">
        <v>184</v>
      </c>
      <c r="B14" s="45" t="s">
        <v>17</v>
      </c>
    </row>
    <row r="15" spans="1:15" ht="27.75" customHeight="1">
      <c r="A15" s="24" t="s">
        <v>184</v>
      </c>
      <c r="B15" s="45" t="s">
        <v>18</v>
      </c>
    </row>
    <row r="16" spans="1:15" ht="27.75" customHeight="1">
      <c r="A16" s="24" t="s">
        <v>184</v>
      </c>
      <c r="B16" s="45" t="s">
        <v>19</v>
      </c>
    </row>
    <row r="17" spans="1:2" ht="27.75" customHeight="1">
      <c r="A17" s="24" t="s">
        <v>184</v>
      </c>
      <c r="B17" s="45" t="s">
        <v>20</v>
      </c>
    </row>
    <row r="18" spans="1:2" ht="27.75" customHeight="1">
      <c r="A18" s="24" t="s">
        <v>184</v>
      </c>
      <c r="B18" s="45" t="s">
        <v>21</v>
      </c>
    </row>
    <row r="19" spans="1:2" ht="27.75" customHeight="1">
      <c r="A19" s="24" t="s">
        <v>184</v>
      </c>
      <c r="B19" s="45" t="s">
        <v>22</v>
      </c>
    </row>
    <row r="20" spans="1:2" ht="27.75" customHeight="1">
      <c r="A20" s="24" t="s">
        <v>184</v>
      </c>
      <c r="B20" s="45" t="s">
        <v>9</v>
      </c>
    </row>
    <row r="21" spans="1:2" ht="27.75" customHeight="1">
      <c r="A21" s="24" t="s">
        <v>184</v>
      </c>
      <c r="B21" s="45" t="s">
        <v>10</v>
      </c>
    </row>
    <row r="22" spans="1:2" ht="27.75" customHeight="1">
      <c r="A22" s="24" t="s">
        <v>184</v>
      </c>
      <c r="B22" s="45" t="s">
        <v>23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8"/>
  <dimension ref="A1:D14"/>
  <sheetViews>
    <sheetView workbookViewId="0">
      <selection activeCell="C33" sqref="C33"/>
    </sheetView>
  </sheetViews>
  <sheetFormatPr baseColWidth="10" defaultRowHeight="15"/>
  <cols>
    <col min="2" max="2" width="46.42578125" customWidth="1" collapsed="1"/>
    <col min="4" max="4" width="27.42578125" customWidth="1" collapsed="1"/>
  </cols>
  <sheetData>
    <row r="1" spans="1:4">
      <c r="A1" t="s">
        <v>184</v>
      </c>
      <c r="B1" t="s">
        <v>262</v>
      </c>
      <c r="C1" t="s">
        <v>251</v>
      </c>
      <c r="D1" t="s">
        <v>255</v>
      </c>
    </row>
    <row r="2" spans="1:4">
      <c r="A2" t="s">
        <v>184</v>
      </c>
      <c r="B2" t="s">
        <v>262</v>
      </c>
      <c r="C2" t="s">
        <v>251</v>
      </c>
      <c r="D2" t="s">
        <v>259</v>
      </c>
    </row>
    <row r="3" spans="1:4">
      <c r="A3" t="s">
        <v>184</v>
      </c>
      <c r="B3" t="s">
        <v>262</v>
      </c>
      <c r="C3" t="s">
        <v>252</v>
      </c>
      <c r="D3" t="s">
        <v>263</v>
      </c>
    </row>
    <row r="4" spans="1:4">
      <c r="A4" t="s">
        <v>184</v>
      </c>
      <c r="B4" t="s">
        <v>257</v>
      </c>
      <c r="C4" t="s">
        <v>251</v>
      </c>
      <c r="D4" t="s">
        <v>260</v>
      </c>
    </row>
    <row r="5" spans="1:4">
      <c r="A5" t="s">
        <v>184</v>
      </c>
      <c r="B5" t="s">
        <v>257</v>
      </c>
      <c r="C5" t="s">
        <v>251</v>
      </c>
      <c r="D5" t="s">
        <v>261</v>
      </c>
    </row>
    <row r="6" spans="1:4">
      <c r="A6" t="s">
        <v>184</v>
      </c>
      <c r="B6" t="s">
        <v>257</v>
      </c>
      <c r="C6" t="s">
        <v>252</v>
      </c>
      <c r="D6" t="s">
        <v>258</v>
      </c>
    </row>
    <row r="7" spans="1:4">
      <c r="A7" t="s">
        <v>185</v>
      </c>
      <c r="B7" t="s">
        <v>227</v>
      </c>
      <c r="C7" s="2" t="s">
        <v>263</v>
      </c>
      <c r="D7" s="2" t="s">
        <v>263</v>
      </c>
    </row>
    <row r="13" spans="1:4">
      <c r="C13" s="29"/>
    </row>
    <row r="14" spans="1:4">
      <c r="C14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/>
  <dimension ref="A1:P23"/>
  <sheetViews>
    <sheetView workbookViewId="0">
      <selection activeCell="A17" sqref="A17"/>
    </sheetView>
  </sheetViews>
  <sheetFormatPr baseColWidth="10" defaultColWidth="11.42578125" defaultRowHeight="15"/>
  <cols>
    <col min="1" max="1" width="14.28515625" customWidth="1" collapsed="1"/>
    <col min="3" max="3" width="37.5703125" customWidth="1" collapsed="1"/>
    <col min="4" max="4" width="30.85546875" customWidth="1" collapsed="1"/>
    <col min="5" max="5" width="10.28515625" customWidth="1" collapsed="1"/>
    <col min="6" max="6" width="85.85546875" customWidth="1" collapsed="1"/>
    <col min="8" max="8" width="77.140625" customWidth="1"/>
    <col min="10" max="10" width="58.7109375" customWidth="1"/>
    <col min="13" max="13" width="32.85546875" customWidth="1" collapsed="1"/>
    <col min="14" max="14" width="27.5703125" customWidth="1" collapsed="1"/>
    <col min="16" max="16" width="26.7109375" customWidth="1" collapsed="1"/>
  </cols>
  <sheetData>
    <row r="1" spans="3:16" ht="28.5" customHeight="1">
      <c r="C1" s="65" t="s">
        <v>291</v>
      </c>
      <c r="D1" s="64"/>
      <c r="F1" s="52" t="s">
        <v>290</v>
      </c>
    </row>
    <row r="2" spans="3:16" ht="27.75" customHeight="1">
      <c r="C2" s="63" t="s">
        <v>337</v>
      </c>
      <c r="D2" s="62" t="s">
        <v>213</v>
      </c>
      <c r="F2" s="61" t="s">
        <v>337</v>
      </c>
      <c r="J2" s="60"/>
      <c r="K2" s="7"/>
      <c r="M2" s="7"/>
      <c r="N2" s="59"/>
      <c r="P2" s="58"/>
    </row>
    <row r="3" spans="3:16" ht="27.75" customHeight="1">
      <c r="C3" s="56" t="s">
        <v>337</v>
      </c>
      <c r="D3" s="57" t="s">
        <v>289</v>
      </c>
      <c r="F3" s="51" t="s">
        <v>215</v>
      </c>
      <c r="J3" s="60"/>
      <c r="K3" s="7"/>
      <c r="M3" s="7"/>
      <c r="N3" s="59"/>
      <c r="P3" s="58"/>
    </row>
    <row r="4" spans="3:16" ht="27.75" customHeight="1" thickBot="1">
      <c r="C4" s="56" t="s">
        <v>337</v>
      </c>
      <c r="D4" s="57" t="s">
        <v>287</v>
      </c>
      <c r="F4" s="50" t="s">
        <v>288</v>
      </c>
      <c r="M4" s="12"/>
    </row>
    <row r="5" spans="3:16" ht="27.75" customHeight="1">
      <c r="C5" s="56" t="s">
        <v>288</v>
      </c>
      <c r="D5" s="57" t="s">
        <v>213</v>
      </c>
    </row>
    <row r="6" spans="3:16" ht="27" customHeight="1">
      <c r="C6" s="56" t="s">
        <v>288</v>
      </c>
      <c r="D6" s="57" t="s">
        <v>289</v>
      </c>
    </row>
    <row r="7" spans="3:16" ht="27.75" customHeight="1">
      <c r="C7" s="56" t="s">
        <v>288</v>
      </c>
      <c r="D7" s="55" t="s">
        <v>287</v>
      </c>
    </row>
    <row r="8" spans="3:16" ht="27.75" customHeight="1" thickBot="1">
      <c r="C8" s="54" t="s">
        <v>215</v>
      </c>
      <c r="D8" s="53"/>
    </row>
    <row r="9" spans="3:16" ht="27.75" customHeight="1" thickBot="1">
      <c r="H9" s="253" t="s">
        <v>361</v>
      </c>
      <c r="I9" s="253"/>
      <c r="J9" s="253"/>
    </row>
    <row r="10" spans="3:16" ht="27.75" customHeight="1" thickBot="1">
      <c r="C10" s="52" t="s">
        <v>286</v>
      </c>
      <c r="F10" s="79" t="s">
        <v>285</v>
      </c>
      <c r="G10" s="80"/>
      <c r="H10" s="80"/>
      <c r="I10" s="80"/>
      <c r="J10" s="79" t="s">
        <v>359</v>
      </c>
    </row>
    <row r="11" spans="3:16" ht="27.75" customHeight="1">
      <c r="C11" s="51" t="s">
        <v>248</v>
      </c>
      <c r="F11" s="81"/>
      <c r="G11" s="82"/>
      <c r="H11" s="79" t="s">
        <v>358</v>
      </c>
      <c r="I11" s="82" t="s">
        <v>360</v>
      </c>
      <c r="J11" s="80"/>
      <c r="K11" s="49"/>
      <c r="L11" s="49"/>
    </row>
    <row r="12" spans="3:16" ht="27.75" customHeight="1">
      <c r="C12" s="51" t="s">
        <v>284</v>
      </c>
      <c r="F12" s="83" t="s">
        <v>378</v>
      </c>
      <c r="G12" s="82"/>
      <c r="H12" s="84" t="str">
        <f>IF(ISERROR(VLOOKUP(F12,'AUTOBAREMO PUNTOS LINEA 2 '!#REF!,1,FALSE)),F12,"")</f>
        <v>1º. Al menos uno de los personajes principales esté relacionado con la cultura andaluza o europea</v>
      </c>
      <c r="I12" s="82">
        <f>7-COUNTIF(H12:H18,"")</f>
        <v>7</v>
      </c>
      <c r="J12" s="80" t="str">
        <f>INDEX($H$12:$H$18,MATCH(0,INDEX(COUNTIF($J$11:J11,$H$12:$H$18),0,0),0),0)</f>
        <v>1º. Al menos uno de los personajes principales esté relacionado con la cultura andaluza o europea</v>
      </c>
      <c r="K12" s="49"/>
      <c r="L12" s="49"/>
    </row>
    <row r="13" spans="3:16" ht="27.75" customHeight="1">
      <c r="C13" s="51" t="s">
        <v>283</v>
      </c>
      <c r="F13" s="83" t="s">
        <v>282</v>
      </c>
      <c r="G13" s="82"/>
      <c r="H13" s="84" t="str">
        <f>IF(ISERROR(VLOOKUP(F13,'AUTOBAREMO PUNTOS LINEA 2 '!#REF!,1,FALSE)),F13,"")</f>
        <v>2º. El tema forme parte o se derive de la cultura o del patrimonio cultural andaluz o europeo.</v>
      </c>
      <c r="I13" s="82"/>
      <c r="J13" s="80" t="str">
        <f>INDEX($H$12:$H$18,MATCH(0,INDEX(COUNTIF($J$11:J12,$H$12:$H$18),0,0),0),0)</f>
        <v>2º. El tema forme parte o se derive de la cultura o del patrimonio cultural andaluz o europeo.</v>
      </c>
      <c r="K13" s="49"/>
      <c r="L13" s="49"/>
    </row>
    <row r="14" spans="3:16" ht="27.75" customHeight="1">
      <c r="C14" s="51" t="s">
        <v>281</v>
      </c>
      <c r="F14" s="83" t="s">
        <v>280</v>
      </c>
      <c r="G14" s="82"/>
      <c r="H14" s="84" t="str">
        <f>IF(ISERROR(VLOOKUP(F14,'AUTOBAREMO PUNTOS LINEA 2 '!#REF!,1,FALSE)),F14,"")</f>
        <v>3º. El contenido tenga carácter biográfico, o en general, refleje hechos o personajes de carácter histórico, sin perjuicio de las adaptaciones libres propias de un guion cinematográfico.</v>
      </c>
      <c r="I14" s="82"/>
      <c r="J14" s="80" t="str">
        <f>INDEX($H$12:$H$18,MATCH(0,INDEX(COUNTIF($J$11:J13,$H$12:$H$18),0,0),0),0)</f>
        <v>3º. El contenido tenga carácter biográfico, o en general, refleje hechos o personajes de carácter histórico, sin perjuicio de las adaptaciones libres propias de un guion cinematográfico.</v>
      </c>
      <c r="K14" s="49"/>
      <c r="L14" s="49"/>
    </row>
    <row r="15" spans="3:16" ht="27.75" customHeight="1">
      <c r="C15" s="51" t="s">
        <v>279</v>
      </c>
      <c r="F15" s="83" t="s">
        <v>278</v>
      </c>
      <c r="G15" s="80"/>
      <c r="H15" s="84" t="str">
        <f>IF(ISERROR(VLOOKUP(F15,'AUTOBAREMO PUNTOS LINEA 2 '!#REF!,1,FALSE)),F15,"")</f>
        <v>4º. La obra audiovisual trate temas actuales, culturales, sociales o políticos de interés para la población de la Comunidad Andaluza o de la Unión Europea</v>
      </c>
      <c r="I15" s="80"/>
      <c r="J15" s="80" t="str">
        <f>INDEX($H$12:$H$18,MATCH(0,INDEX(COUNTIF($J$11:J14,$H$12:$H$18),0,0),0),0)</f>
        <v>4º. La obra audiovisual trate temas actuales, culturales, sociales o políticos de interés para la población de la Comunidad Andaluza o de la Unión Europea</v>
      </c>
    </row>
    <row r="16" spans="3:16" ht="27.75" customHeight="1">
      <c r="C16" s="51" t="s">
        <v>277</v>
      </c>
      <c r="F16" s="83" t="s">
        <v>276</v>
      </c>
      <c r="G16" s="80"/>
      <c r="H16" s="84" t="str">
        <f>IF(ISERROR(VLOOKUP(F16,'AUTOBAREMO PUNTOS LINEA 2 '!#REF!,1,FALSE)),F16,"")</f>
        <v>5º. El contenido tenga relación directa con la literatura, la música, la danza, la arquitectura, la pintura, la escultura, y en general con las expresiones de la creación artística.</v>
      </c>
      <c r="I16" s="80"/>
      <c r="J16" s="80" t="str">
        <f>INDEX($H$12:$H$18,MATCH(0,INDEX(COUNTIF($J$11:J15,$H$12:$H$18),0,0),0),0)</f>
        <v>5º. El contenido tenga relación directa con la literatura, la música, la danza, la arquitectura, la pintura, la escultura, y en general con las expresiones de la creación artística.</v>
      </c>
    </row>
    <row r="17" spans="3:10" ht="27.75" customHeight="1">
      <c r="C17" s="51" t="s">
        <v>275</v>
      </c>
      <c r="F17" s="83" t="s">
        <v>383</v>
      </c>
      <c r="G17" s="80"/>
      <c r="H17" s="84" t="str">
        <f>IF(ISERROR(VLOOKUP(F17,'AUTOBAREMO PUNTOS LINEA 2 '!#REF!,1,FALSE)),F17,"")</f>
        <v>6º. La obra audiovisual utilice el patrimonio arquitectónico, arqueológico, natural o inmaterial de la Comunidad Andaluza para reflejar el contexto cultural europeo.</v>
      </c>
      <c r="I17" s="80"/>
      <c r="J17" s="80" t="str">
        <f>INDEX($H$12:$H$18,MATCH(0,INDEX(COUNTIF($J$11:J16,$H$12:$H$18),0,0),0),0)</f>
        <v>6º. La obra audiovisual utilice el patrimonio arquitectónico, arqueológico, natural o inmaterial de la Comunidad Andaluza para reflejar el contexto cultural europeo.</v>
      </c>
    </row>
    <row r="18" spans="3:10" ht="27.75" customHeight="1" thickBot="1">
      <c r="C18" s="51" t="s">
        <v>274</v>
      </c>
      <c r="F18" s="85" t="s">
        <v>273</v>
      </c>
      <c r="G18" s="80"/>
      <c r="H18" s="84" t="str">
        <f>IF(ISERROR(VLOOKUP(F18,'AUTOBAREMO PUNTOS LINEA 2 '!#REF!,1,FALSE)),F18,"")</f>
        <v>7º. Se dirija específicamente al público infantil o juvenil.</v>
      </c>
      <c r="I18" s="80"/>
      <c r="J18" s="80" t="str">
        <f>INDEX($H$12:$H$18,MATCH(0,INDEX(COUNTIF($J$11:J17,$H$12:$H$18),0,0),0),0)</f>
        <v>7º. Se dirija específicamente al público infantil o juvenil.</v>
      </c>
    </row>
    <row r="19" spans="3:10" ht="27.75" customHeight="1" thickBot="1">
      <c r="C19" s="50" t="s">
        <v>272</v>
      </c>
      <c r="F19" s="49"/>
    </row>
    <row r="20" spans="3:10" ht="27.75" customHeight="1"/>
    <row r="21" spans="3:10" ht="27.75" customHeight="1"/>
    <row r="22" spans="3:10" ht="27.75" customHeight="1"/>
    <row r="23" spans="3:10" ht="27.75" customHeight="1"/>
  </sheetData>
  <dataConsolidate/>
  <mergeCells count="1">
    <mergeCell ref="H9:J9"/>
  </mergeCells>
  <dataValidations count="1">
    <dataValidation type="list" allowBlank="1" showInputMessage="1" showErrorMessage="1" sqref="F7" xr:uid="{00000000-0002-0000-0100-000000000000}">
      <formula1>Modalidad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L117"/>
  <sheetViews>
    <sheetView topLeftCell="A76" workbookViewId="0">
      <selection activeCell="A17" sqref="A17"/>
    </sheetView>
  </sheetViews>
  <sheetFormatPr baseColWidth="10" defaultRowHeight="15"/>
  <cols>
    <col min="1" max="1" width="81.7109375" style="1" customWidth="1" collapsed="1"/>
    <col min="2" max="2" width="56.28515625" customWidth="1" collapsed="1"/>
    <col min="3" max="3" width="18.42578125" style="7" customWidth="1" collapsed="1"/>
    <col min="4" max="4" width="24" style="7" customWidth="1" collapsed="1"/>
    <col min="5" max="5" width="17" customWidth="1" collapsed="1"/>
    <col min="6" max="6" width="78.7109375" customWidth="1" collapsed="1"/>
    <col min="7" max="7" width="10.85546875" customWidth="1" collapsed="1"/>
    <col min="8" max="8" width="57.7109375" customWidth="1" collapsed="1"/>
    <col min="10" max="10" width="29.140625" customWidth="1" collapsed="1"/>
    <col min="12" max="12" width="36.28515625" customWidth="1" collapsed="1"/>
  </cols>
  <sheetData>
    <row r="1" spans="1:12">
      <c r="A1" s="9" t="s">
        <v>302</v>
      </c>
    </row>
    <row r="2" spans="1:12">
      <c r="B2" s="1"/>
      <c r="C2" s="8"/>
      <c r="D2" s="8"/>
    </row>
    <row r="3" spans="1:12" ht="19.5" customHeight="1">
      <c r="A3" s="11" t="s">
        <v>24</v>
      </c>
      <c r="B3" s="10" t="s">
        <v>26</v>
      </c>
      <c r="C3" s="10" t="s">
        <v>27</v>
      </c>
      <c r="D3" s="10" t="s">
        <v>28</v>
      </c>
      <c r="F3" s="9" t="s">
        <v>24</v>
      </c>
      <c r="H3" s="3" t="s">
        <v>299</v>
      </c>
      <c r="I3" s="3"/>
      <c r="J3" s="3"/>
      <c r="L3" s="3"/>
    </row>
    <row r="4" spans="1:12" ht="24" customHeight="1">
      <c r="A4" s="11"/>
      <c r="B4" s="10"/>
      <c r="C4" s="10">
        <v>0</v>
      </c>
      <c r="D4" s="10">
        <v>0</v>
      </c>
      <c r="F4" s="9"/>
      <c r="H4" s="3" t="s">
        <v>25</v>
      </c>
      <c r="I4" s="3"/>
      <c r="J4" s="3"/>
      <c r="L4" s="17" t="s">
        <v>168</v>
      </c>
    </row>
    <row r="5" spans="1:12" s="12" customFormat="1" ht="28.5" customHeight="1">
      <c r="A5" s="13" t="s">
        <v>2</v>
      </c>
      <c r="B5" s="5" t="s">
        <v>240</v>
      </c>
      <c r="C5" s="10">
        <v>3</v>
      </c>
      <c r="D5" s="10">
        <v>5</v>
      </c>
      <c r="F5" s="11" t="s">
        <v>2</v>
      </c>
      <c r="H5" s="17" t="s">
        <v>29</v>
      </c>
      <c r="I5" s="4"/>
      <c r="J5" s="4"/>
      <c r="L5" s="4" t="s">
        <v>169</v>
      </c>
    </row>
    <row r="6" spans="1:12" s="12" customFormat="1" ht="28.5" customHeight="1">
      <c r="A6" s="13" t="s">
        <v>2</v>
      </c>
      <c r="B6" s="5" t="s">
        <v>32</v>
      </c>
      <c r="C6" s="10">
        <v>2</v>
      </c>
      <c r="D6" s="10">
        <v>4</v>
      </c>
      <c r="F6" s="5" t="s">
        <v>30</v>
      </c>
      <c r="H6" s="4" t="s">
        <v>31</v>
      </c>
      <c r="I6" s="4"/>
      <c r="J6" s="4"/>
    </row>
    <row r="7" spans="1:12" s="12" customFormat="1" ht="28.5" customHeight="1">
      <c r="A7" s="13" t="s">
        <v>2</v>
      </c>
      <c r="B7" s="5" t="s">
        <v>35</v>
      </c>
      <c r="C7" s="10">
        <v>2</v>
      </c>
      <c r="D7" s="10">
        <v>3</v>
      </c>
      <c r="F7" s="5" t="s">
        <v>33</v>
      </c>
      <c r="H7" s="4" t="s">
        <v>34</v>
      </c>
      <c r="I7" s="4"/>
      <c r="J7" s="4"/>
      <c r="L7" s="4" t="s">
        <v>27</v>
      </c>
    </row>
    <row r="8" spans="1:12" s="12" customFormat="1" ht="28.5" customHeight="1">
      <c r="A8" s="11" t="s">
        <v>30</v>
      </c>
      <c r="B8" s="5" t="s">
        <v>38</v>
      </c>
      <c r="C8" s="10">
        <v>2</v>
      </c>
      <c r="D8" s="10">
        <v>3</v>
      </c>
      <c r="F8" s="5" t="s">
        <v>36</v>
      </c>
      <c r="H8" s="4" t="s">
        <v>37</v>
      </c>
      <c r="I8" s="4"/>
      <c r="J8" s="4"/>
      <c r="L8" s="4" t="s">
        <v>170</v>
      </c>
    </row>
    <row r="9" spans="1:12" s="12" customFormat="1" ht="28.5" customHeight="1">
      <c r="A9" s="11" t="s">
        <v>30</v>
      </c>
      <c r="B9" s="5" t="s">
        <v>40</v>
      </c>
      <c r="C9" s="10">
        <v>1</v>
      </c>
      <c r="D9" s="10">
        <v>2</v>
      </c>
      <c r="F9" s="5" t="s">
        <v>39</v>
      </c>
    </row>
    <row r="10" spans="1:12" s="12" customFormat="1" ht="28.5" customHeight="1">
      <c r="A10" s="13" t="s">
        <v>33</v>
      </c>
      <c r="B10" s="5" t="s">
        <v>42</v>
      </c>
      <c r="C10" s="10">
        <v>2</v>
      </c>
      <c r="D10" s="10">
        <v>4</v>
      </c>
      <c r="F10" s="5" t="s">
        <v>41</v>
      </c>
      <c r="H10" s="17" t="s">
        <v>154</v>
      </c>
      <c r="I10" s="2"/>
      <c r="J10" s="2"/>
    </row>
    <row r="11" spans="1:12" s="12" customFormat="1" ht="28.5" customHeight="1">
      <c r="A11" s="13" t="s">
        <v>33</v>
      </c>
      <c r="B11" s="5" t="s">
        <v>44</v>
      </c>
      <c r="C11" s="10">
        <v>1</v>
      </c>
      <c r="D11" s="10">
        <v>2</v>
      </c>
      <c r="F11" s="5" t="s">
        <v>43</v>
      </c>
      <c r="H11" s="17" t="s">
        <v>153</v>
      </c>
      <c r="I11" s="2"/>
      <c r="J11" s="2"/>
    </row>
    <row r="12" spans="1:12" s="12" customFormat="1" ht="28.5" customHeight="1">
      <c r="A12" s="11" t="s">
        <v>36</v>
      </c>
      <c r="B12" s="5" t="s">
        <v>46</v>
      </c>
      <c r="C12" s="10">
        <v>1</v>
      </c>
      <c r="D12" s="10">
        <v>2</v>
      </c>
      <c r="F12" s="5" t="s">
        <v>45</v>
      </c>
      <c r="H12" s="17" t="s">
        <v>155</v>
      </c>
      <c r="I12" s="2"/>
      <c r="J12" s="2"/>
    </row>
    <row r="13" spans="1:12" s="12" customFormat="1" ht="28.5" customHeight="1">
      <c r="A13" s="14" t="s">
        <v>39</v>
      </c>
      <c r="B13" s="5" t="s">
        <v>48</v>
      </c>
      <c r="C13" s="10">
        <v>1</v>
      </c>
      <c r="D13" s="10">
        <v>2</v>
      </c>
      <c r="F13" s="5" t="s">
        <v>47</v>
      </c>
      <c r="H13" s="17" t="s">
        <v>156</v>
      </c>
      <c r="I13" s="2"/>
      <c r="J13" s="2"/>
    </row>
    <row r="14" spans="1:12" s="12" customFormat="1" ht="28.5" customHeight="1">
      <c r="A14" s="11" t="s">
        <v>41</v>
      </c>
      <c r="B14" s="5" t="s">
        <v>50</v>
      </c>
      <c r="C14" s="10">
        <v>2</v>
      </c>
      <c r="D14" s="10">
        <v>2</v>
      </c>
      <c r="F14" s="5" t="s">
        <v>49</v>
      </c>
      <c r="H14" s="17" t="s">
        <v>157</v>
      </c>
      <c r="I14" s="2"/>
      <c r="J14" s="2"/>
    </row>
    <row r="15" spans="1:12" s="12" customFormat="1" ht="28.5" customHeight="1">
      <c r="A15" s="14" t="s">
        <v>43</v>
      </c>
      <c r="B15" s="5" t="s">
        <v>52</v>
      </c>
      <c r="C15" s="10">
        <v>2</v>
      </c>
      <c r="D15" s="10">
        <v>3</v>
      </c>
      <c r="F15" s="5" t="s">
        <v>51</v>
      </c>
      <c r="H15" s="17" t="s">
        <v>158</v>
      </c>
      <c r="I15" s="2"/>
      <c r="J15" s="2"/>
    </row>
    <row r="16" spans="1:12" s="12" customFormat="1" ht="28.5" customHeight="1">
      <c r="A16" s="11" t="s">
        <v>45</v>
      </c>
      <c r="B16" s="5" t="s">
        <v>53</v>
      </c>
      <c r="C16" s="10">
        <v>1</v>
      </c>
      <c r="D16" s="10">
        <v>2</v>
      </c>
      <c r="F16" s="5" t="s">
        <v>165</v>
      </c>
      <c r="H16" s="17" t="s">
        <v>159</v>
      </c>
      <c r="I16" s="2"/>
      <c r="J16" s="2"/>
    </row>
    <row r="17" spans="1:6" s="12" customFormat="1" ht="28.5" customHeight="1">
      <c r="A17" s="14" t="s">
        <v>47</v>
      </c>
      <c r="B17" s="5" t="s">
        <v>55</v>
      </c>
      <c r="C17" s="10">
        <v>2</v>
      </c>
      <c r="D17" s="10">
        <v>4</v>
      </c>
      <c r="F17" s="5" t="s">
        <v>54</v>
      </c>
    </row>
    <row r="18" spans="1:6" s="12" customFormat="1" ht="28.5" customHeight="1">
      <c r="A18" s="14" t="s">
        <v>47</v>
      </c>
      <c r="B18" s="5" t="s">
        <v>269</v>
      </c>
      <c r="C18" s="10">
        <v>2</v>
      </c>
      <c r="D18" s="10">
        <v>4</v>
      </c>
      <c r="F18" s="5" t="s">
        <v>56</v>
      </c>
    </row>
    <row r="19" spans="1:6" s="12" customFormat="1" ht="28.5" customHeight="1">
      <c r="A19" s="14" t="s">
        <v>47</v>
      </c>
      <c r="B19" s="5" t="s">
        <v>270</v>
      </c>
      <c r="C19" s="10">
        <v>2</v>
      </c>
      <c r="D19" s="10">
        <v>4</v>
      </c>
      <c r="F19" s="5" t="s">
        <v>58</v>
      </c>
    </row>
    <row r="20" spans="1:6" s="12" customFormat="1" ht="28.5" customHeight="1">
      <c r="A20" s="14" t="s">
        <v>47</v>
      </c>
      <c r="B20" s="5" t="s">
        <v>271</v>
      </c>
      <c r="C20" s="10">
        <v>2</v>
      </c>
      <c r="D20" s="10">
        <v>4</v>
      </c>
      <c r="F20" s="5" t="s">
        <v>60</v>
      </c>
    </row>
    <row r="21" spans="1:6" s="12" customFormat="1" ht="28.5" customHeight="1">
      <c r="A21" s="11" t="s">
        <v>49</v>
      </c>
      <c r="B21" s="5" t="s">
        <v>57</v>
      </c>
      <c r="C21" s="10">
        <v>2</v>
      </c>
      <c r="D21" s="10">
        <v>3</v>
      </c>
      <c r="F21" s="5" t="s">
        <v>62</v>
      </c>
    </row>
    <row r="22" spans="1:6" s="12" customFormat="1" ht="28.5" customHeight="1">
      <c r="A22" s="14" t="s">
        <v>51</v>
      </c>
      <c r="B22" s="5" t="s">
        <v>59</v>
      </c>
      <c r="C22" s="10">
        <v>2</v>
      </c>
      <c r="D22" s="10">
        <v>3</v>
      </c>
      <c r="F22" s="5" t="s">
        <v>64</v>
      </c>
    </row>
    <row r="23" spans="1:6" s="12" customFormat="1" ht="28.5" customHeight="1">
      <c r="A23" s="15" t="s">
        <v>165</v>
      </c>
      <c r="B23" s="5" t="s">
        <v>61</v>
      </c>
      <c r="C23" s="10">
        <v>2</v>
      </c>
      <c r="D23" s="10">
        <v>4</v>
      </c>
      <c r="F23" s="5" t="s">
        <v>66</v>
      </c>
    </row>
    <row r="24" spans="1:6" s="12" customFormat="1" ht="28.5" customHeight="1">
      <c r="A24" s="15" t="s">
        <v>165</v>
      </c>
      <c r="B24" s="5" t="s">
        <v>63</v>
      </c>
      <c r="C24" s="10">
        <v>1</v>
      </c>
      <c r="D24" s="10">
        <v>2</v>
      </c>
      <c r="F24" s="5" t="s">
        <v>68</v>
      </c>
    </row>
    <row r="25" spans="1:6" s="12" customFormat="1" ht="28.5" customHeight="1">
      <c r="A25" s="16" t="s">
        <v>54</v>
      </c>
      <c r="B25" s="5" t="s">
        <v>65</v>
      </c>
      <c r="C25" s="10">
        <v>1</v>
      </c>
      <c r="D25" s="10">
        <v>2</v>
      </c>
      <c r="F25" s="5" t="s">
        <v>70</v>
      </c>
    </row>
    <row r="26" spans="1:6" s="12" customFormat="1" ht="28.5" customHeight="1">
      <c r="A26" s="11" t="s">
        <v>56</v>
      </c>
      <c r="B26" s="5" t="s">
        <v>67</v>
      </c>
      <c r="C26" s="10">
        <v>2</v>
      </c>
      <c r="D26" s="10">
        <v>4</v>
      </c>
      <c r="F26" s="5" t="s">
        <v>72</v>
      </c>
    </row>
    <row r="27" spans="1:6" s="12" customFormat="1" ht="28.5" customHeight="1">
      <c r="A27" s="16" t="s">
        <v>58</v>
      </c>
      <c r="B27" s="5" t="s">
        <v>69</v>
      </c>
      <c r="C27" s="10">
        <v>2</v>
      </c>
      <c r="D27" s="10">
        <v>3</v>
      </c>
      <c r="F27" s="5" t="s">
        <v>74</v>
      </c>
    </row>
    <row r="28" spans="1:6" s="12" customFormat="1" ht="28.5" customHeight="1">
      <c r="A28" s="11" t="s">
        <v>60</v>
      </c>
      <c r="B28" s="5" t="s">
        <v>71</v>
      </c>
      <c r="C28" s="10">
        <v>2</v>
      </c>
      <c r="D28" s="10">
        <v>3</v>
      </c>
      <c r="F28" s="5" t="s">
        <v>76</v>
      </c>
    </row>
    <row r="29" spans="1:6" s="12" customFormat="1" ht="28.5" customHeight="1">
      <c r="A29" s="16" t="s">
        <v>62</v>
      </c>
      <c r="B29" s="5" t="s">
        <v>73</v>
      </c>
      <c r="C29" s="10">
        <v>1</v>
      </c>
      <c r="D29" s="10">
        <v>2</v>
      </c>
      <c r="F29" s="5" t="s">
        <v>78</v>
      </c>
    </row>
    <row r="30" spans="1:6" s="12" customFormat="1" ht="28.5" customHeight="1">
      <c r="A30" s="15" t="s">
        <v>64</v>
      </c>
      <c r="B30" s="5" t="s">
        <v>75</v>
      </c>
      <c r="C30" s="10">
        <v>2</v>
      </c>
      <c r="D30" s="10">
        <v>3</v>
      </c>
      <c r="F30" s="5" t="s">
        <v>79</v>
      </c>
    </row>
    <row r="31" spans="1:6" s="12" customFormat="1" ht="28.5" customHeight="1">
      <c r="A31" s="15" t="s">
        <v>64</v>
      </c>
      <c r="B31" s="5" t="s">
        <v>77</v>
      </c>
      <c r="C31" s="10">
        <v>1</v>
      </c>
      <c r="D31" s="10">
        <v>2</v>
      </c>
      <c r="F31" s="5" t="s">
        <v>80</v>
      </c>
    </row>
    <row r="32" spans="1:6" s="12" customFormat="1" ht="28.5" customHeight="1">
      <c r="A32" s="16" t="s">
        <v>66</v>
      </c>
      <c r="B32" s="5" t="s">
        <v>229</v>
      </c>
      <c r="C32" s="10">
        <v>1</v>
      </c>
      <c r="D32" s="10">
        <v>2</v>
      </c>
      <c r="F32" s="5" t="s">
        <v>82</v>
      </c>
    </row>
    <row r="33" spans="1:6" s="12" customFormat="1" ht="28.5" customHeight="1">
      <c r="A33" s="11" t="s">
        <v>68</v>
      </c>
      <c r="B33" s="5" t="s">
        <v>230</v>
      </c>
      <c r="C33" s="10">
        <v>1</v>
      </c>
      <c r="D33" s="10">
        <v>2</v>
      </c>
      <c r="F33" s="5" t="s">
        <v>84</v>
      </c>
    </row>
    <row r="34" spans="1:6" s="12" customFormat="1" ht="28.5" customHeight="1">
      <c r="A34" s="16" t="s">
        <v>70</v>
      </c>
      <c r="B34" s="5" t="s">
        <v>81</v>
      </c>
      <c r="C34" s="10">
        <v>2</v>
      </c>
      <c r="D34" s="10">
        <v>2</v>
      </c>
      <c r="F34" s="5" t="s">
        <v>166</v>
      </c>
    </row>
    <row r="35" spans="1:6" s="12" customFormat="1" ht="28.5" customHeight="1">
      <c r="A35" s="11" t="s">
        <v>72</v>
      </c>
      <c r="B35" s="5" t="s">
        <v>83</v>
      </c>
      <c r="C35" s="10">
        <v>1</v>
      </c>
      <c r="D35" s="10">
        <v>2</v>
      </c>
      <c r="F35" s="5" t="s">
        <v>86</v>
      </c>
    </row>
    <row r="36" spans="1:6" s="12" customFormat="1" ht="28.5" customHeight="1">
      <c r="A36" s="16" t="s">
        <v>74</v>
      </c>
      <c r="B36" s="5" t="s">
        <v>85</v>
      </c>
      <c r="C36" s="10">
        <v>1</v>
      </c>
      <c r="D36" s="10">
        <v>2</v>
      </c>
      <c r="F36" s="5" t="s">
        <v>88</v>
      </c>
    </row>
    <row r="37" spans="1:6" s="12" customFormat="1" ht="28.5" customHeight="1">
      <c r="A37" s="15" t="s">
        <v>76</v>
      </c>
      <c r="B37" s="5" t="s">
        <v>53</v>
      </c>
      <c r="C37" s="10">
        <v>2</v>
      </c>
      <c r="D37" s="10">
        <v>3</v>
      </c>
      <c r="F37" s="5" t="s">
        <v>89</v>
      </c>
    </row>
    <row r="38" spans="1:6" s="12" customFormat="1" ht="28.5" customHeight="1">
      <c r="A38" s="15" t="s">
        <v>76</v>
      </c>
      <c r="B38" s="5" t="s">
        <v>87</v>
      </c>
      <c r="C38" s="10">
        <v>1</v>
      </c>
      <c r="D38" s="10">
        <v>2</v>
      </c>
      <c r="F38" s="5" t="s">
        <v>90</v>
      </c>
    </row>
    <row r="39" spans="1:6" s="12" customFormat="1" ht="28.5" customHeight="1">
      <c r="A39" s="14" t="s">
        <v>78</v>
      </c>
      <c r="B39" s="5" t="s">
        <v>231</v>
      </c>
      <c r="C39" s="10">
        <v>2</v>
      </c>
      <c r="D39" s="10">
        <v>4</v>
      </c>
      <c r="F39" s="5" t="s">
        <v>91</v>
      </c>
    </row>
    <row r="40" spans="1:6" s="12" customFormat="1" ht="28.5" customHeight="1">
      <c r="A40" s="14" t="s">
        <v>78</v>
      </c>
      <c r="B40" s="5" t="s">
        <v>232</v>
      </c>
      <c r="C40" s="10">
        <v>1</v>
      </c>
      <c r="D40" s="10">
        <v>2</v>
      </c>
      <c r="F40" s="5" t="s">
        <v>92</v>
      </c>
    </row>
    <row r="41" spans="1:6" s="12" customFormat="1" ht="28.5" customHeight="1">
      <c r="A41" s="15" t="s">
        <v>79</v>
      </c>
      <c r="B41" s="5" t="s">
        <v>233</v>
      </c>
      <c r="C41" s="10">
        <v>3</v>
      </c>
      <c r="D41" s="10">
        <v>5</v>
      </c>
      <c r="F41" s="5" t="s">
        <v>93</v>
      </c>
    </row>
    <row r="42" spans="1:6" s="12" customFormat="1" ht="28.5" customHeight="1">
      <c r="A42" s="15" t="s">
        <v>79</v>
      </c>
      <c r="B42" s="5" t="s">
        <v>234</v>
      </c>
      <c r="C42" s="10">
        <v>2</v>
      </c>
      <c r="D42" s="10">
        <v>4</v>
      </c>
      <c r="F42" s="5" t="s">
        <v>94</v>
      </c>
    </row>
    <row r="43" spans="1:6" s="12" customFormat="1" ht="28.5" customHeight="1">
      <c r="A43" s="15" t="s">
        <v>79</v>
      </c>
      <c r="B43" s="5" t="s">
        <v>235</v>
      </c>
      <c r="C43" s="10">
        <v>2</v>
      </c>
      <c r="D43" s="10">
        <v>3</v>
      </c>
      <c r="F43" s="5" t="s">
        <v>95</v>
      </c>
    </row>
    <row r="44" spans="1:6" s="12" customFormat="1" ht="28.5" customHeight="1">
      <c r="A44" s="6" t="s">
        <v>80</v>
      </c>
      <c r="B44" s="5" t="s">
        <v>236</v>
      </c>
      <c r="C44" s="10">
        <v>3</v>
      </c>
      <c r="D44" s="10">
        <v>5</v>
      </c>
      <c r="F44" s="5" t="s">
        <v>97</v>
      </c>
    </row>
    <row r="45" spans="1:6" s="12" customFormat="1" ht="28.5" customHeight="1">
      <c r="A45" s="6" t="s">
        <v>80</v>
      </c>
      <c r="B45" s="5" t="s">
        <v>237</v>
      </c>
      <c r="C45" s="10">
        <v>1</v>
      </c>
      <c r="D45" s="10">
        <v>2</v>
      </c>
      <c r="F45" s="5" t="s">
        <v>98</v>
      </c>
    </row>
    <row r="46" spans="1:6" s="12" customFormat="1" ht="28.5" customHeight="1">
      <c r="A46" s="11" t="s">
        <v>82</v>
      </c>
      <c r="B46" s="5" t="s">
        <v>96</v>
      </c>
      <c r="C46" s="10">
        <v>2</v>
      </c>
      <c r="D46" s="10">
        <v>3</v>
      </c>
      <c r="F46" s="5" t="s">
        <v>99</v>
      </c>
    </row>
    <row r="47" spans="1:6" s="12" customFormat="1" ht="28.5" customHeight="1">
      <c r="A47" s="6" t="s">
        <v>84</v>
      </c>
      <c r="B47" s="5" t="s">
        <v>53</v>
      </c>
      <c r="C47" s="10">
        <v>2</v>
      </c>
      <c r="D47" s="10">
        <v>3</v>
      </c>
      <c r="F47" s="5" t="s">
        <v>100</v>
      </c>
    </row>
    <row r="48" spans="1:6" s="12" customFormat="1" ht="28.5" customHeight="1">
      <c r="A48" s="11" t="s">
        <v>166</v>
      </c>
      <c r="B48" s="5" t="s">
        <v>239</v>
      </c>
      <c r="C48" s="10">
        <v>3</v>
      </c>
      <c r="D48" s="10">
        <v>5</v>
      </c>
      <c r="F48" s="5" t="s">
        <v>102</v>
      </c>
    </row>
    <row r="49" spans="1:6" s="12" customFormat="1" ht="28.5" customHeight="1">
      <c r="A49" s="11" t="s">
        <v>166</v>
      </c>
      <c r="B49" s="5" t="s">
        <v>238</v>
      </c>
      <c r="C49" s="10">
        <v>2</v>
      </c>
      <c r="D49" s="10">
        <v>4</v>
      </c>
      <c r="F49" s="5" t="s">
        <v>104</v>
      </c>
    </row>
    <row r="50" spans="1:6" s="12" customFormat="1" ht="28.5" customHeight="1">
      <c r="A50" s="6" t="s">
        <v>86</v>
      </c>
      <c r="B50" s="5" t="s">
        <v>101</v>
      </c>
      <c r="C50" s="10">
        <v>2</v>
      </c>
      <c r="D50" s="10">
        <v>3</v>
      </c>
      <c r="F50" s="5" t="s">
        <v>106</v>
      </c>
    </row>
    <row r="51" spans="1:6" s="12" customFormat="1" ht="28.5" customHeight="1">
      <c r="A51" s="11" t="s">
        <v>88</v>
      </c>
      <c r="B51" s="5" t="s">
        <v>103</v>
      </c>
      <c r="C51" s="10">
        <v>1</v>
      </c>
      <c r="D51" s="10">
        <v>2</v>
      </c>
      <c r="F51" s="5" t="s">
        <v>108</v>
      </c>
    </row>
    <row r="52" spans="1:6" s="12" customFormat="1" ht="28.5" customHeight="1">
      <c r="A52" s="6" t="s">
        <v>89</v>
      </c>
      <c r="B52" s="5" t="s">
        <v>105</v>
      </c>
      <c r="C52" s="10">
        <v>2</v>
      </c>
      <c r="D52" s="10">
        <v>3</v>
      </c>
      <c r="F52" s="5" t="s">
        <v>110</v>
      </c>
    </row>
    <row r="53" spans="1:6" s="12" customFormat="1" ht="28.5" customHeight="1">
      <c r="A53" s="11" t="s">
        <v>90</v>
      </c>
      <c r="B53" s="5" t="s">
        <v>107</v>
      </c>
      <c r="C53" s="10">
        <v>1</v>
      </c>
      <c r="D53" s="10">
        <v>2</v>
      </c>
      <c r="F53" s="5" t="s">
        <v>112</v>
      </c>
    </row>
    <row r="54" spans="1:6" s="12" customFormat="1" ht="28.5" customHeight="1">
      <c r="A54" s="6" t="s">
        <v>91</v>
      </c>
      <c r="B54" s="5" t="s">
        <v>109</v>
      </c>
      <c r="C54" s="10">
        <v>2</v>
      </c>
      <c r="D54" s="10">
        <v>4</v>
      </c>
      <c r="F54" s="5" t="s">
        <v>114</v>
      </c>
    </row>
    <row r="55" spans="1:6" s="12" customFormat="1" ht="28.5" customHeight="1">
      <c r="A55" s="6" t="s">
        <v>91</v>
      </c>
      <c r="B55" s="5" t="s">
        <v>111</v>
      </c>
      <c r="C55" s="10">
        <v>1</v>
      </c>
      <c r="D55" s="10">
        <v>2</v>
      </c>
      <c r="F55" s="5" t="s">
        <v>116</v>
      </c>
    </row>
    <row r="56" spans="1:6" s="12" customFormat="1" ht="28.5" customHeight="1">
      <c r="A56" s="11" t="s">
        <v>92</v>
      </c>
      <c r="B56" s="5" t="s">
        <v>113</v>
      </c>
      <c r="C56" s="10">
        <v>2</v>
      </c>
      <c r="D56" s="10">
        <v>4</v>
      </c>
      <c r="F56" s="4" t="s">
        <v>117</v>
      </c>
    </row>
    <row r="57" spans="1:6" s="12" customFormat="1" ht="28.5" customHeight="1">
      <c r="A57" s="11" t="s">
        <v>92</v>
      </c>
      <c r="B57" s="5" t="s">
        <v>115</v>
      </c>
      <c r="C57" s="10">
        <v>1</v>
      </c>
      <c r="D57" s="10">
        <v>2</v>
      </c>
      <c r="F57" s="5" t="s">
        <v>119</v>
      </c>
    </row>
    <row r="58" spans="1:6" s="12" customFormat="1" ht="28.5" customHeight="1">
      <c r="A58" s="6" t="s">
        <v>93</v>
      </c>
      <c r="B58" s="5" t="s">
        <v>53</v>
      </c>
      <c r="C58" s="10">
        <v>2</v>
      </c>
      <c r="D58" s="10">
        <v>3</v>
      </c>
      <c r="F58" s="5" t="s">
        <v>120</v>
      </c>
    </row>
    <row r="59" spans="1:6" s="12" customFormat="1" ht="28.5" customHeight="1">
      <c r="A59" s="6" t="s">
        <v>93</v>
      </c>
      <c r="B59" s="5" t="s">
        <v>118</v>
      </c>
      <c r="C59" s="10">
        <v>1</v>
      </c>
      <c r="D59" s="10">
        <v>2</v>
      </c>
      <c r="F59" s="5" t="s">
        <v>121</v>
      </c>
    </row>
    <row r="60" spans="1:6" s="12" customFormat="1" ht="28.5" customHeight="1">
      <c r="A60" s="11" t="s">
        <v>94</v>
      </c>
      <c r="B60" s="5" t="s">
        <v>53</v>
      </c>
      <c r="C60" s="10">
        <v>1</v>
      </c>
      <c r="D60" s="10">
        <v>2</v>
      </c>
      <c r="F60" s="5" t="s">
        <v>123</v>
      </c>
    </row>
    <row r="61" spans="1:6" s="12" customFormat="1" ht="28.5" customHeight="1">
      <c r="A61" s="6" t="s">
        <v>95</v>
      </c>
      <c r="B61" s="5" t="s">
        <v>53</v>
      </c>
      <c r="C61" s="10">
        <v>1</v>
      </c>
      <c r="D61" s="10">
        <v>2</v>
      </c>
      <c r="F61" s="5" t="s">
        <v>125</v>
      </c>
    </row>
    <row r="62" spans="1:6" s="12" customFormat="1" ht="28.5" customHeight="1">
      <c r="A62" s="11" t="s">
        <v>97</v>
      </c>
      <c r="B62" s="5" t="s">
        <v>122</v>
      </c>
      <c r="C62" s="10">
        <v>1</v>
      </c>
      <c r="D62" s="10">
        <v>2</v>
      </c>
      <c r="F62" s="5" t="s">
        <v>127</v>
      </c>
    </row>
    <row r="63" spans="1:6" s="12" customFormat="1" ht="28.5" customHeight="1">
      <c r="A63" s="6" t="s">
        <v>98</v>
      </c>
      <c r="B63" s="5" t="s">
        <v>124</v>
      </c>
      <c r="C63" s="10">
        <v>1</v>
      </c>
      <c r="D63" s="10">
        <v>2</v>
      </c>
      <c r="F63" s="5" t="s">
        <v>128</v>
      </c>
    </row>
    <row r="64" spans="1:6" s="12" customFormat="1" ht="28.5" customHeight="1">
      <c r="A64" s="11" t="s">
        <v>99</v>
      </c>
      <c r="B64" s="5" t="s">
        <v>126</v>
      </c>
      <c r="C64" s="10">
        <v>2</v>
      </c>
      <c r="D64" s="10">
        <v>4</v>
      </c>
      <c r="F64" s="5" t="s">
        <v>130</v>
      </c>
    </row>
    <row r="65" spans="1:6" s="12" customFormat="1" ht="28.5" customHeight="1">
      <c r="A65" s="16" t="s">
        <v>100</v>
      </c>
      <c r="B65" s="5" t="s">
        <v>48</v>
      </c>
      <c r="C65" s="10">
        <v>1</v>
      </c>
      <c r="D65" s="10">
        <v>2</v>
      </c>
      <c r="F65" s="5" t="s">
        <v>132</v>
      </c>
    </row>
    <row r="66" spans="1:6" s="12" customFormat="1" ht="28.5" customHeight="1">
      <c r="A66" s="11" t="s">
        <v>102</v>
      </c>
      <c r="B66" s="5" t="s">
        <v>129</v>
      </c>
      <c r="C66" s="10">
        <v>2</v>
      </c>
      <c r="D66" s="10">
        <v>4</v>
      </c>
      <c r="F66" s="5" t="s">
        <v>134</v>
      </c>
    </row>
    <row r="67" spans="1:6" s="12" customFormat="1" ht="28.5" customHeight="1">
      <c r="A67" s="16" t="s">
        <v>104</v>
      </c>
      <c r="B67" s="5" t="s">
        <v>131</v>
      </c>
      <c r="C67" s="10">
        <v>1</v>
      </c>
      <c r="D67" s="10">
        <v>2</v>
      </c>
      <c r="F67" s="5" t="s">
        <v>167</v>
      </c>
    </row>
    <row r="68" spans="1:6" s="12" customFormat="1" ht="28.5" customHeight="1">
      <c r="A68" s="11" t="s">
        <v>106</v>
      </c>
      <c r="B68" s="5" t="s">
        <v>133</v>
      </c>
      <c r="C68" s="10">
        <v>2</v>
      </c>
      <c r="D68" s="10">
        <v>4</v>
      </c>
      <c r="F68" s="11" t="s">
        <v>300</v>
      </c>
    </row>
    <row r="69" spans="1:6" s="12" customFormat="1" ht="28.5" customHeight="1">
      <c r="A69" s="11" t="s">
        <v>106</v>
      </c>
      <c r="B69" s="5" t="s">
        <v>135</v>
      </c>
      <c r="C69" s="10">
        <v>1</v>
      </c>
      <c r="D69" s="10">
        <v>2</v>
      </c>
    </row>
    <row r="70" spans="1:6" s="12" customFormat="1" ht="28.5" customHeight="1">
      <c r="A70" s="16" t="s">
        <v>108</v>
      </c>
      <c r="B70" s="5" t="s">
        <v>53</v>
      </c>
      <c r="C70" s="10">
        <v>1</v>
      </c>
      <c r="D70" s="10">
        <v>2</v>
      </c>
      <c r="F70" s="11" t="s">
        <v>241</v>
      </c>
    </row>
    <row r="71" spans="1:6" s="12" customFormat="1" ht="39" customHeight="1">
      <c r="A71" s="11" t="s">
        <v>110</v>
      </c>
      <c r="B71" s="5" t="s">
        <v>53</v>
      </c>
      <c r="C71" s="10">
        <v>1</v>
      </c>
      <c r="D71" s="10">
        <v>2</v>
      </c>
      <c r="F71" s="11" t="s">
        <v>191</v>
      </c>
    </row>
    <row r="72" spans="1:6" s="12" customFormat="1" ht="38.25" customHeight="1">
      <c r="A72" s="16" t="s">
        <v>112</v>
      </c>
      <c r="B72" s="5" t="s">
        <v>136</v>
      </c>
      <c r="C72" s="10">
        <v>1</v>
      </c>
      <c r="D72" s="10">
        <v>2</v>
      </c>
      <c r="F72" s="11" t="s">
        <v>242</v>
      </c>
    </row>
    <row r="73" spans="1:6" s="12" customFormat="1" ht="39" customHeight="1">
      <c r="A73" s="11" t="s">
        <v>114</v>
      </c>
      <c r="B73" s="5" t="s">
        <v>137</v>
      </c>
      <c r="C73" s="10">
        <v>1</v>
      </c>
      <c r="D73" s="10">
        <v>2</v>
      </c>
      <c r="F73" s="11" t="s">
        <v>197</v>
      </c>
    </row>
    <row r="74" spans="1:6" s="12" customFormat="1" ht="35.25" customHeight="1">
      <c r="A74" s="16" t="s">
        <v>116</v>
      </c>
      <c r="B74" s="5" t="s">
        <v>138</v>
      </c>
      <c r="C74" s="10">
        <v>2</v>
      </c>
      <c r="D74" s="10">
        <v>3</v>
      </c>
      <c r="F74" s="11" t="s">
        <v>243</v>
      </c>
    </row>
    <row r="75" spans="1:6" s="12" customFormat="1" ht="28.5" customHeight="1">
      <c r="A75" s="16" t="s">
        <v>116</v>
      </c>
      <c r="B75" s="5" t="s">
        <v>139</v>
      </c>
      <c r="C75" s="10">
        <v>1</v>
      </c>
      <c r="D75" s="10">
        <v>2</v>
      </c>
      <c r="F75" s="11" t="s">
        <v>198</v>
      </c>
    </row>
    <row r="76" spans="1:6" s="12" customFormat="1" ht="28.5" customHeight="1">
      <c r="A76" s="11" t="s">
        <v>117</v>
      </c>
      <c r="B76" s="5" t="s">
        <v>140</v>
      </c>
      <c r="C76" s="10">
        <v>3</v>
      </c>
      <c r="D76" s="10">
        <v>5</v>
      </c>
      <c r="F76" s="11" t="s">
        <v>194</v>
      </c>
    </row>
    <row r="77" spans="1:6" s="12" customFormat="1" ht="28.5" customHeight="1">
      <c r="A77" s="11" t="s">
        <v>117</v>
      </c>
      <c r="B77" s="5" t="s">
        <v>141</v>
      </c>
      <c r="C77" s="10">
        <v>2</v>
      </c>
      <c r="D77" s="10">
        <v>4</v>
      </c>
      <c r="F77" s="11" t="s">
        <v>199</v>
      </c>
    </row>
    <row r="78" spans="1:6" s="12" customFormat="1" ht="28.5" customHeight="1">
      <c r="A78" s="16" t="s">
        <v>119</v>
      </c>
      <c r="B78" s="5" t="s">
        <v>142</v>
      </c>
      <c r="C78" s="10">
        <v>2</v>
      </c>
      <c r="D78" s="10">
        <v>3</v>
      </c>
      <c r="F78" s="11" t="s">
        <v>196</v>
      </c>
    </row>
    <row r="79" spans="1:6" s="12" customFormat="1" ht="28.5" customHeight="1">
      <c r="A79" s="16" t="s">
        <v>119</v>
      </c>
      <c r="B79" s="5" t="s">
        <v>143</v>
      </c>
      <c r="C79" s="10">
        <v>1</v>
      </c>
      <c r="D79" s="10">
        <v>2</v>
      </c>
      <c r="F79" s="77" t="s">
        <v>357</v>
      </c>
    </row>
    <row r="80" spans="1:6" s="12" customFormat="1" ht="28.5" customHeight="1">
      <c r="A80" s="66" t="s">
        <v>300</v>
      </c>
      <c r="B80" s="67" t="s">
        <v>142</v>
      </c>
      <c r="C80" s="68">
        <v>1</v>
      </c>
      <c r="D80" s="68">
        <v>2</v>
      </c>
    </row>
    <row r="81" spans="1:4" s="12" customFormat="1" ht="28.5" customHeight="1">
      <c r="A81" s="11" t="s">
        <v>120</v>
      </c>
      <c r="B81" s="5" t="s">
        <v>144</v>
      </c>
      <c r="C81" s="10">
        <v>1</v>
      </c>
      <c r="D81" s="10">
        <v>2</v>
      </c>
    </row>
    <row r="82" spans="1:4" s="12" customFormat="1" ht="28.5" customHeight="1">
      <c r="A82" s="11" t="s">
        <v>121</v>
      </c>
      <c r="B82" s="5" t="s">
        <v>142</v>
      </c>
      <c r="C82" s="10">
        <v>2</v>
      </c>
      <c r="D82" s="10">
        <v>3</v>
      </c>
    </row>
    <row r="83" spans="1:4" s="12" customFormat="1" ht="28.5" customHeight="1">
      <c r="A83" s="11" t="s">
        <v>121</v>
      </c>
      <c r="B83" s="5" t="s">
        <v>145</v>
      </c>
      <c r="C83" s="10">
        <v>1</v>
      </c>
      <c r="D83" s="10">
        <v>2</v>
      </c>
    </row>
    <row r="84" spans="1:4" s="12" customFormat="1" ht="28.5" customHeight="1">
      <c r="A84" s="11" t="s">
        <v>123</v>
      </c>
      <c r="B84" s="5" t="s">
        <v>146</v>
      </c>
      <c r="C84" s="10">
        <v>1</v>
      </c>
      <c r="D84" s="10">
        <v>2</v>
      </c>
    </row>
    <row r="85" spans="1:4" s="12" customFormat="1" ht="28.5" customHeight="1">
      <c r="A85" s="11" t="s">
        <v>125</v>
      </c>
      <c r="B85" s="5" t="s">
        <v>147</v>
      </c>
      <c r="C85" s="10">
        <v>2</v>
      </c>
      <c r="D85" s="10">
        <v>3</v>
      </c>
    </row>
    <row r="86" spans="1:4" s="12" customFormat="1" ht="28.5" customHeight="1">
      <c r="A86" s="11" t="s">
        <v>127</v>
      </c>
      <c r="B86" s="5" t="s">
        <v>142</v>
      </c>
      <c r="C86" s="10">
        <v>1</v>
      </c>
      <c r="D86" s="10">
        <v>2</v>
      </c>
    </row>
    <row r="87" spans="1:4" s="12" customFormat="1" ht="28.5" customHeight="1">
      <c r="A87" s="11" t="s">
        <v>128</v>
      </c>
      <c r="B87" s="5" t="s">
        <v>148</v>
      </c>
      <c r="C87" s="10">
        <v>2</v>
      </c>
      <c r="D87" s="10">
        <v>3</v>
      </c>
    </row>
    <row r="88" spans="1:4" s="12" customFormat="1" ht="28.5" customHeight="1">
      <c r="A88" s="11" t="s">
        <v>130</v>
      </c>
      <c r="B88" s="5" t="s">
        <v>142</v>
      </c>
      <c r="C88" s="10">
        <v>2</v>
      </c>
      <c r="D88" s="10">
        <v>3</v>
      </c>
    </row>
    <row r="89" spans="1:4" s="12" customFormat="1" ht="28.5" customHeight="1">
      <c r="A89" s="11" t="s">
        <v>130</v>
      </c>
      <c r="B89" s="5" t="s">
        <v>149</v>
      </c>
      <c r="C89" s="10">
        <v>1</v>
      </c>
      <c r="D89" s="10">
        <v>2</v>
      </c>
    </row>
    <row r="90" spans="1:4" s="12" customFormat="1" ht="28.5" customHeight="1">
      <c r="A90" s="11" t="s">
        <v>132</v>
      </c>
      <c r="B90" s="5" t="s">
        <v>150</v>
      </c>
      <c r="C90" s="10">
        <v>2</v>
      </c>
      <c r="D90" s="10">
        <v>3</v>
      </c>
    </row>
    <row r="91" spans="1:4" s="12" customFormat="1" ht="31.5" customHeight="1">
      <c r="A91" s="11" t="s">
        <v>132</v>
      </c>
      <c r="B91" s="5" t="s">
        <v>151</v>
      </c>
      <c r="C91" s="10">
        <v>1</v>
      </c>
      <c r="D91" s="10">
        <v>2</v>
      </c>
    </row>
    <row r="92" spans="1:4" ht="31.5" customHeight="1">
      <c r="A92" s="11" t="s">
        <v>134</v>
      </c>
      <c r="B92" s="5" t="s">
        <v>142</v>
      </c>
      <c r="C92" s="10">
        <v>1</v>
      </c>
      <c r="D92" s="10">
        <v>2</v>
      </c>
    </row>
    <row r="93" spans="1:4" ht="26.25" customHeight="1">
      <c r="A93" s="11" t="s">
        <v>167</v>
      </c>
      <c r="B93" s="5" t="s">
        <v>142</v>
      </c>
      <c r="C93" s="10">
        <v>2</v>
      </c>
      <c r="D93" s="10">
        <v>3</v>
      </c>
    </row>
    <row r="94" spans="1:4" ht="26.25" customHeight="1">
      <c r="A94" s="11" t="s">
        <v>167</v>
      </c>
      <c r="B94" s="5" t="s">
        <v>152</v>
      </c>
      <c r="C94" s="10">
        <v>1</v>
      </c>
      <c r="D94" s="10">
        <v>2</v>
      </c>
    </row>
    <row r="95" spans="1:4" ht="26.25" customHeight="1">
      <c r="A95" s="11" t="s">
        <v>241</v>
      </c>
      <c r="B95" s="5" t="s">
        <v>195</v>
      </c>
      <c r="C95" s="19">
        <v>2</v>
      </c>
      <c r="D95" s="19">
        <v>3</v>
      </c>
    </row>
    <row r="96" spans="1:4" ht="26.25" customHeight="1">
      <c r="A96" s="11" t="s">
        <v>191</v>
      </c>
      <c r="B96" s="5" t="s">
        <v>195</v>
      </c>
      <c r="C96" s="19">
        <v>2</v>
      </c>
      <c r="D96" s="19">
        <v>3</v>
      </c>
    </row>
    <row r="97" spans="1:4" ht="37.5" customHeight="1">
      <c r="A97" s="11" t="s">
        <v>242</v>
      </c>
      <c r="B97" s="5" t="s">
        <v>195</v>
      </c>
      <c r="C97" s="19">
        <v>4</v>
      </c>
      <c r="D97" s="19">
        <v>5</v>
      </c>
    </row>
    <row r="98" spans="1:4" ht="29.25" customHeight="1">
      <c r="A98" s="11" t="s">
        <v>197</v>
      </c>
      <c r="B98" s="5" t="s">
        <v>195</v>
      </c>
      <c r="C98" s="19">
        <v>3</v>
      </c>
      <c r="D98" s="19">
        <v>4</v>
      </c>
    </row>
    <row r="99" spans="1:4" ht="24" customHeight="1">
      <c r="A99" s="11" t="s">
        <v>243</v>
      </c>
      <c r="B99" s="5" t="s">
        <v>195</v>
      </c>
      <c r="C99" s="19">
        <v>2</v>
      </c>
      <c r="D99" s="19">
        <v>3</v>
      </c>
    </row>
    <row r="100" spans="1:4" ht="36" customHeight="1">
      <c r="A100" s="11" t="s">
        <v>198</v>
      </c>
      <c r="B100" s="5" t="s">
        <v>195</v>
      </c>
      <c r="C100" s="19">
        <v>2</v>
      </c>
      <c r="D100" s="19">
        <v>3</v>
      </c>
    </row>
    <row r="101" spans="1:4">
      <c r="A101" s="11" t="s">
        <v>194</v>
      </c>
      <c r="B101" s="5" t="s">
        <v>195</v>
      </c>
      <c r="C101" s="19">
        <v>2</v>
      </c>
      <c r="D101" s="19">
        <v>3</v>
      </c>
    </row>
    <row r="102" spans="1:4">
      <c r="A102" s="11" t="s">
        <v>199</v>
      </c>
      <c r="B102" s="5" t="s">
        <v>195</v>
      </c>
      <c r="C102" s="19">
        <v>2</v>
      </c>
      <c r="D102" s="19">
        <v>3</v>
      </c>
    </row>
    <row r="103" spans="1:4">
      <c r="A103" s="11" t="s">
        <v>196</v>
      </c>
      <c r="B103" s="5" t="s">
        <v>195</v>
      </c>
      <c r="C103" s="19">
        <v>2</v>
      </c>
      <c r="D103" s="19">
        <v>3</v>
      </c>
    </row>
    <row r="104" spans="1:4">
      <c r="B104" s="1"/>
      <c r="C104" s="8"/>
      <c r="D104" s="8"/>
    </row>
    <row r="105" spans="1:4" ht="29.25" customHeight="1">
      <c r="B105" s="1"/>
      <c r="C105" s="8"/>
      <c r="D105" s="8"/>
    </row>
    <row r="106" spans="1:4" ht="46.5" customHeight="1">
      <c r="B106" s="1"/>
      <c r="C106" s="8"/>
      <c r="D106" s="8"/>
    </row>
    <row r="107" spans="1:4" ht="43.5" customHeight="1">
      <c r="A107" s="11" t="s">
        <v>190</v>
      </c>
      <c r="B107" s="19">
        <v>2</v>
      </c>
      <c r="C107" s="19">
        <v>3</v>
      </c>
      <c r="D107"/>
    </row>
    <row r="108" spans="1:4" ht="42" customHeight="1">
      <c r="A108" s="11" t="s">
        <v>191</v>
      </c>
      <c r="B108" s="19">
        <v>2</v>
      </c>
      <c r="C108" s="19">
        <v>3</v>
      </c>
      <c r="D108"/>
    </row>
    <row r="109" spans="1:4" ht="39" customHeight="1">
      <c r="A109" s="11" t="s">
        <v>192</v>
      </c>
      <c r="B109" s="19">
        <v>4</v>
      </c>
      <c r="C109" s="19">
        <v>5</v>
      </c>
      <c r="D109"/>
    </row>
    <row r="110" spans="1:4" ht="28.5" customHeight="1">
      <c r="A110" s="11" t="s">
        <v>197</v>
      </c>
      <c r="B110" s="19">
        <v>3</v>
      </c>
      <c r="C110" s="19">
        <v>4</v>
      </c>
      <c r="D110"/>
    </row>
    <row r="111" spans="1:4" ht="27" customHeight="1">
      <c r="A111" s="11" t="s">
        <v>193</v>
      </c>
      <c r="B111" s="19">
        <v>2</v>
      </c>
      <c r="C111" s="19">
        <v>3</v>
      </c>
      <c r="D111"/>
    </row>
    <row r="112" spans="1:4" ht="32.25" customHeight="1">
      <c r="A112" s="11" t="s">
        <v>198</v>
      </c>
      <c r="B112" s="19">
        <v>2</v>
      </c>
      <c r="C112" s="19">
        <v>3</v>
      </c>
      <c r="D112"/>
    </row>
    <row r="113" spans="1:4">
      <c r="A113" s="11" t="s">
        <v>194</v>
      </c>
      <c r="B113" s="19">
        <v>2</v>
      </c>
      <c r="C113" s="19">
        <v>3</v>
      </c>
      <c r="D113"/>
    </row>
    <row r="114" spans="1:4">
      <c r="A114" s="11" t="s">
        <v>199</v>
      </c>
      <c r="B114" s="19">
        <v>2</v>
      </c>
      <c r="C114" s="19">
        <v>3</v>
      </c>
      <c r="D114"/>
    </row>
    <row r="115" spans="1:4">
      <c r="A115" s="11" t="s">
        <v>196</v>
      </c>
      <c r="B115" s="19">
        <v>2</v>
      </c>
      <c r="C115" s="19">
        <v>3</v>
      </c>
      <c r="D115"/>
    </row>
    <row r="116" spans="1:4">
      <c r="A116" s="77" t="s">
        <v>357</v>
      </c>
      <c r="B116" s="78">
        <v>0</v>
      </c>
      <c r="C116" s="68">
        <v>1</v>
      </c>
      <c r="D116"/>
    </row>
    <row r="117" spans="1:4">
      <c r="B117" s="1"/>
      <c r="C117" s="8"/>
      <c r="D117" s="8"/>
    </row>
  </sheetData>
  <dataConsolidate/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0"/>
  <dimension ref="A2:B7"/>
  <sheetViews>
    <sheetView workbookViewId="0">
      <selection activeCell="B12" sqref="B12"/>
    </sheetView>
  </sheetViews>
  <sheetFormatPr baseColWidth="10" defaultRowHeight="41.25" customHeight="1"/>
  <cols>
    <col min="1" max="1" width="51.28515625" customWidth="1"/>
  </cols>
  <sheetData>
    <row r="2" spans="1:2" ht="30" customHeight="1">
      <c r="A2" s="70" t="s">
        <v>303</v>
      </c>
      <c r="B2" s="17" t="s">
        <v>301</v>
      </c>
    </row>
    <row r="3" spans="1:2" ht="30" customHeight="1">
      <c r="A3" s="71" t="s">
        <v>1</v>
      </c>
      <c r="B3" s="69"/>
    </row>
    <row r="4" spans="1:2" ht="30" customHeight="1">
      <c r="A4" s="72" t="s">
        <v>323</v>
      </c>
      <c r="B4" s="24">
        <v>1</v>
      </c>
    </row>
    <row r="5" spans="1:2" ht="30" customHeight="1">
      <c r="A5" s="72" t="s">
        <v>403</v>
      </c>
      <c r="B5" s="24">
        <v>3</v>
      </c>
    </row>
    <row r="6" spans="1:2" ht="30" customHeight="1">
      <c r="A6" s="72" t="s">
        <v>324</v>
      </c>
      <c r="B6" s="24">
        <v>5</v>
      </c>
    </row>
    <row r="7" spans="1:2" ht="30" customHeight="1">
      <c r="A7" s="72"/>
      <c r="B7" s="2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E18"/>
  <sheetViews>
    <sheetView workbookViewId="0">
      <selection activeCell="A17" sqref="A17"/>
    </sheetView>
  </sheetViews>
  <sheetFormatPr baseColWidth="10" defaultRowHeight="15"/>
  <cols>
    <col min="1" max="1" width="42" customWidth="1"/>
    <col min="3" max="3" width="32.85546875" customWidth="1"/>
    <col min="5" max="5" width="34.85546875" customWidth="1"/>
  </cols>
  <sheetData>
    <row r="1" spans="1:5" ht="27" customHeight="1">
      <c r="A1" s="70" t="s">
        <v>321</v>
      </c>
      <c r="C1" s="17" t="s">
        <v>326</v>
      </c>
      <c r="E1" s="17" t="s">
        <v>328</v>
      </c>
    </row>
    <row r="2" spans="1:5" ht="27" customHeight="1">
      <c r="A2" s="73" t="s">
        <v>1</v>
      </c>
      <c r="C2" s="73" t="s">
        <v>1</v>
      </c>
      <c r="E2" s="73" t="s">
        <v>1</v>
      </c>
    </row>
    <row r="3" spans="1:5" ht="27" customHeight="1">
      <c r="A3" s="17" t="s">
        <v>308</v>
      </c>
      <c r="C3" s="17" t="s">
        <v>184</v>
      </c>
      <c r="E3" s="17" t="s">
        <v>184</v>
      </c>
    </row>
    <row r="4" spans="1:5" ht="27" customHeight="1">
      <c r="A4" s="17" t="s">
        <v>11</v>
      </c>
      <c r="C4" s="17" t="s">
        <v>185</v>
      </c>
      <c r="E4" s="17" t="s">
        <v>185</v>
      </c>
    </row>
    <row r="5" spans="1:5" ht="27" customHeight="1">
      <c r="A5" s="17" t="s">
        <v>309</v>
      </c>
    </row>
    <row r="6" spans="1:5" ht="27" customHeight="1">
      <c r="A6" s="17" t="s">
        <v>310</v>
      </c>
    </row>
    <row r="7" spans="1:5" ht="27" customHeight="1">
      <c r="A7" s="17" t="s">
        <v>311</v>
      </c>
    </row>
    <row r="8" spans="1:5" ht="27" customHeight="1">
      <c r="A8" s="17" t="s">
        <v>312</v>
      </c>
    </row>
    <row r="9" spans="1:5" ht="27" customHeight="1">
      <c r="A9" s="17" t="s">
        <v>313</v>
      </c>
    </row>
    <row r="10" spans="1:5" ht="27" customHeight="1">
      <c r="A10" s="17" t="s">
        <v>314</v>
      </c>
    </row>
    <row r="11" spans="1:5" ht="27" customHeight="1">
      <c r="A11" s="17" t="s">
        <v>315</v>
      </c>
    </row>
    <row r="12" spans="1:5" ht="27" customHeight="1">
      <c r="A12" s="17" t="s">
        <v>316</v>
      </c>
    </row>
    <row r="13" spans="1:5" ht="27" customHeight="1">
      <c r="A13" s="17" t="s">
        <v>317</v>
      </c>
    </row>
    <row r="14" spans="1:5" ht="27" customHeight="1">
      <c r="A14" s="17" t="s">
        <v>318</v>
      </c>
    </row>
    <row r="15" spans="1:5" ht="27" customHeight="1">
      <c r="A15" s="17" t="s">
        <v>319</v>
      </c>
    </row>
    <row r="16" spans="1:5" ht="27" customHeight="1">
      <c r="A16" s="17" t="s">
        <v>320</v>
      </c>
    </row>
    <row r="17" spans="1:1" ht="27" customHeight="1">
      <c r="A17" s="17" t="s">
        <v>322</v>
      </c>
    </row>
    <row r="18" spans="1:1" ht="27" customHeight="1">
      <c r="A18" s="17" t="s">
        <v>356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2"/>
  <dimension ref="B1:E76"/>
  <sheetViews>
    <sheetView topLeftCell="A2" workbookViewId="0">
      <selection activeCell="B66" sqref="B66"/>
    </sheetView>
  </sheetViews>
  <sheetFormatPr baseColWidth="10" defaultColWidth="11.42578125" defaultRowHeight="33" customHeight="1"/>
  <cols>
    <col min="1" max="1" width="11.42578125" style="2"/>
    <col min="2" max="2" width="80.5703125" style="2" customWidth="1"/>
    <col min="3" max="3" width="11.42578125" style="2"/>
    <col min="4" max="4" width="39.7109375" style="2" customWidth="1"/>
    <col min="5" max="5" width="34.140625" style="2" customWidth="1"/>
    <col min="6" max="6" width="40.28515625" style="2" customWidth="1"/>
    <col min="7" max="7" width="27" style="2" customWidth="1"/>
    <col min="8" max="16384" width="11.42578125" style="2"/>
  </cols>
  <sheetData>
    <row r="1" spans="2:5" ht="33" customHeight="1">
      <c r="B1" s="70" t="s">
        <v>344</v>
      </c>
    </row>
    <row r="2" spans="2:5" ht="33" customHeight="1">
      <c r="B2" s="11" t="s">
        <v>24</v>
      </c>
      <c r="D2" s="17" t="s">
        <v>334</v>
      </c>
      <c r="E2" s="17"/>
    </row>
    <row r="3" spans="2:5" ht="33" customHeight="1">
      <c r="B3" s="11" t="s">
        <v>2</v>
      </c>
      <c r="D3" s="73" t="s">
        <v>1</v>
      </c>
      <c r="E3" s="17">
        <v>0</v>
      </c>
    </row>
    <row r="4" spans="2:5" ht="33" customHeight="1">
      <c r="B4" s="5" t="s">
        <v>30</v>
      </c>
      <c r="D4" s="17" t="s">
        <v>335</v>
      </c>
      <c r="E4" s="17">
        <v>1</v>
      </c>
    </row>
    <row r="5" spans="2:5" ht="33" customHeight="1">
      <c r="B5" s="5" t="s">
        <v>33</v>
      </c>
      <c r="D5" s="17" t="s">
        <v>170</v>
      </c>
      <c r="E5" s="17">
        <v>2</v>
      </c>
    </row>
    <row r="6" spans="2:5" ht="33" customHeight="1">
      <c r="B6" s="5" t="s">
        <v>36</v>
      </c>
    </row>
    <row r="7" spans="2:5" ht="33" customHeight="1">
      <c r="B7" s="5" t="s">
        <v>39</v>
      </c>
      <c r="D7" s="17" t="s">
        <v>355</v>
      </c>
      <c r="E7" s="17"/>
    </row>
    <row r="8" spans="2:5" ht="33" customHeight="1">
      <c r="B8" s="5" t="s">
        <v>41</v>
      </c>
      <c r="D8" s="73" t="s">
        <v>1</v>
      </c>
      <c r="E8" s="17">
        <v>0</v>
      </c>
    </row>
    <row r="9" spans="2:5" ht="33" customHeight="1">
      <c r="B9" s="5" t="s">
        <v>43</v>
      </c>
      <c r="D9" s="17" t="s">
        <v>184</v>
      </c>
      <c r="E9" s="17">
        <v>1</v>
      </c>
    </row>
    <row r="10" spans="2:5" ht="33" customHeight="1">
      <c r="B10" s="5" t="s">
        <v>45</v>
      </c>
      <c r="D10" s="17" t="s">
        <v>185</v>
      </c>
      <c r="E10" s="17">
        <v>2</v>
      </c>
    </row>
    <row r="11" spans="2:5" ht="33" customHeight="1">
      <c r="B11" s="5" t="s">
        <v>47</v>
      </c>
    </row>
    <row r="12" spans="2:5" ht="33" customHeight="1">
      <c r="B12" s="5" t="s">
        <v>49</v>
      </c>
    </row>
    <row r="13" spans="2:5" ht="33" customHeight="1">
      <c r="B13" s="5" t="s">
        <v>51</v>
      </c>
    </row>
    <row r="14" spans="2:5" ht="33" customHeight="1">
      <c r="B14" s="5" t="s">
        <v>165</v>
      </c>
    </row>
    <row r="15" spans="2:5" ht="33" customHeight="1">
      <c r="B15" s="5" t="s">
        <v>54</v>
      </c>
    </row>
    <row r="16" spans="2:5" ht="33" customHeight="1">
      <c r="B16" s="5" t="s">
        <v>56</v>
      </c>
    </row>
    <row r="17" spans="2:2" ht="33" customHeight="1">
      <c r="B17" s="5" t="s">
        <v>58</v>
      </c>
    </row>
    <row r="18" spans="2:2" ht="33" customHeight="1">
      <c r="B18" s="5" t="s">
        <v>60</v>
      </c>
    </row>
    <row r="19" spans="2:2" ht="33" customHeight="1">
      <c r="B19" s="5" t="s">
        <v>62</v>
      </c>
    </row>
    <row r="20" spans="2:2" ht="33" customHeight="1">
      <c r="B20" s="5" t="s">
        <v>64</v>
      </c>
    </row>
    <row r="21" spans="2:2" ht="33" customHeight="1">
      <c r="B21" s="5" t="s">
        <v>66</v>
      </c>
    </row>
    <row r="22" spans="2:2" ht="33" customHeight="1">
      <c r="B22" s="5" t="s">
        <v>68</v>
      </c>
    </row>
    <row r="23" spans="2:2" ht="33" customHeight="1">
      <c r="B23" s="5" t="s">
        <v>70</v>
      </c>
    </row>
    <row r="24" spans="2:2" ht="33" customHeight="1">
      <c r="B24" s="5" t="s">
        <v>72</v>
      </c>
    </row>
    <row r="25" spans="2:2" ht="33" customHeight="1">
      <c r="B25" s="5" t="s">
        <v>74</v>
      </c>
    </row>
    <row r="26" spans="2:2" ht="33" customHeight="1">
      <c r="B26" s="5" t="s">
        <v>76</v>
      </c>
    </row>
    <row r="27" spans="2:2" ht="33" customHeight="1">
      <c r="B27" s="5" t="s">
        <v>78</v>
      </c>
    </row>
    <row r="28" spans="2:2" ht="33" customHeight="1">
      <c r="B28" s="5" t="s">
        <v>79</v>
      </c>
    </row>
    <row r="29" spans="2:2" ht="33" customHeight="1">
      <c r="B29" s="5" t="s">
        <v>80</v>
      </c>
    </row>
    <row r="30" spans="2:2" ht="33" customHeight="1">
      <c r="B30" s="5" t="s">
        <v>82</v>
      </c>
    </row>
    <row r="31" spans="2:2" ht="33" customHeight="1">
      <c r="B31" s="5" t="s">
        <v>84</v>
      </c>
    </row>
    <row r="32" spans="2:2" ht="33" customHeight="1">
      <c r="B32" s="5" t="s">
        <v>166</v>
      </c>
    </row>
    <row r="33" spans="2:2" ht="33" customHeight="1">
      <c r="B33" s="5" t="s">
        <v>86</v>
      </c>
    </row>
    <row r="34" spans="2:2" ht="33" customHeight="1">
      <c r="B34" s="5" t="s">
        <v>88</v>
      </c>
    </row>
    <row r="35" spans="2:2" ht="33" customHeight="1">
      <c r="B35" s="5" t="s">
        <v>89</v>
      </c>
    </row>
    <row r="36" spans="2:2" ht="33" customHeight="1">
      <c r="B36" s="5" t="s">
        <v>90</v>
      </c>
    </row>
    <row r="37" spans="2:2" ht="33" customHeight="1">
      <c r="B37" s="5" t="s">
        <v>91</v>
      </c>
    </row>
    <row r="38" spans="2:2" ht="33" customHeight="1">
      <c r="B38" s="5" t="s">
        <v>92</v>
      </c>
    </row>
    <row r="39" spans="2:2" ht="33" customHeight="1">
      <c r="B39" s="5" t="s">
        <v>93</v>
      </c>
    </row>
    <row r="40" spans="2:2" ht="33" customHeight="1">
      <c r="B40" s="5" t="s">
        <v>94</v>
      </c>
    </row>
    <row r="41" spans="2:2" ht="33" customHeight="1">
      <c r="B41" s="5" t="s">
        <v>95</v>
      </c>
    </row>
    <row r="42" spans="2:2" ht="33" customHeight="1">
      <c r="B42" s="5" t="s">
        <v>97</v>
      </c>
    </row>
    <row r="43" spans="2:2" ht="33" customHeight="1">
      <c r="B43" s="5" t="s">
        <v>98</v>
      </c>
    </row>
    <row r="44" spans="2:2" ht="33" customHeight="1">
      <c r="B44" s="5" t="s">
        <v>99</v>
      </c>
    </row>
    <row r="45" spans="2:2" ht="33" customHeight="1">
      <c r="B45" s="5" t="s">
        <v>100</v>
      </c>
    </row>
    <row r="46" spans="2:2" ht="33" customHeight="1">
      <c r="B46" s="5" t="s">
        <v>102</v>
      </c>
    </row>
    <row r="47" spans="2:2" ht="33" customHeight="1">
      <c r="B47" s="5" t="s">
        <v>104</v>
      </c>
    </row>
    <row r="48" spans="2:2" ht="33" customHeight="1">
      <c r="B48" s="5" t="s">
        <v>106</v>
      </c>
    </row>
    <row r="49" spans="2:2" ht="33" customHeight="1">
      <c r="B49" s="5" t="s">
        <v>108</v>
      </c>
    </row>
    <row r="50" spans="2:2" ht="33" customHeight="1">
      <c r="B50" s="5" t="s">
        <v>110</v>
      </c>
    </row>
    <row r="51" spans="2:2" ht="33" customHeight="1">
      <c r="B51" s="5" t="s">
        <v>112</v>
      </c>
    </row>
    <row r="52" spans="2:2" ht="33" customHeight="1">
      <c r="B52" s="5" t="s">
        <v>114</v>
      </c>
    </row>
    <row r="53" spans="2:2" ht="33" customHeight="1">
      <c r="B53" s="5" t="s">
        <v>116</v>
      </c>
    </row>
    <row r="54" spans="2:2" ht="33" customHeight="1">
      <c r="B54" s="4" t="s">
        <v>117</v>
      </c>
    </row>
    <row r="55" spans="2:2" ht="33" customHeight="1">
      <c r="B55" s="5" t="s">
        <v>119</v>
      </c>
    </row>
    <row r="56" spans="2:2" ht="33" customHeight="1">
      <c r="B56" s="5" t="s">
        <v>120</v>
      </c>
    </row>
    <row r="57" spans="2:2" ht="33" customHeight="1">
      <c r="B57" s="5" t="s">
        <v>121</v>
      </c>
    </row>
    <row r="58" spans="2:2" ht="33" customHeight="1">
      <c r="B58" s="5" t="s">
        <v>123</v>
      </c>
    </row>
    <row r="59" spans="2:2" ht="33" customHeight="1">
      <c r="B59" s="5" t="s">
        <v>125</v>
      </c>
    </row>
    <row r="60" spans="2:2" ht="33" customHeight="1">
      <c r="B60" s="5" t="s">
        <v>127</v>
      </c>
    </row>
    <row r="61" spans="2:2" ht="33" customHeight="1">
      <c r="B61" s="5" t="s">
        <v>128</v>
      </c>
    </row>
    <row r="62" spans="2:2" ht="33" customHeight="1">
      <c r="B62" s="5" t="s">
        <v>130</v>
      </c>
    </row>
    <row r="63" spans="2:2" ht="33" customHeight="1">
      <c r="B63" s="5" t="s">
        <v>132</v>
      </c>
    </row>
    <row r="64" spans="2:2" ht="33" customHeight="1">
      <c r="B64" s="5" t="s">
        <v>134</v>
      </c>
    </row>
    <row r="65" spans="2:2" ht="33" customHeight="1">
      <c r="B65" s="5" t="s">
        <v>167</v>
      </c>
    </row>
    <row r="66" spans="2:2" ht="33" customHeight="1">
      <c r="B66" s="11" t="s">
        <v>298</v>
      </c>
    </row>
    <row r="67" spans="2:2" ht="33" customHeight="1">
      <c r="B67" s="11" t="s">
        <v>241</v>
      </c>
    </row>
    <row r="68" spans="2:2" ht="33" customHeight="1">
      <c r="B68" s="11" t="s">
        <v>191</v>
      </c>
    </row>
    <row r="69" spans="2:2" ht="33" customHeight="1">
      <c r="B69" s="11" t="s">
        <v>242</v>
      </c>
    </row>
    <row r="70" spans="2:2" ht="33" customHeight="1">
      <c r="B70" s="11" t="s">
        <v>197</v>
      </c>
    </row>
    <row r="71" spans="2:2" ht="33" customHeight="1">
      <c r="B71" s="11" t="s">
        <v>243</v>
      </c>
    </row>
    <row r="72" spans="2:2" ht="33" customHeight="1">
      <c r="B72" s="11" t="s">
        <v>198</v>
      </c>
    </row>
    <row r="73" spans="2:2" ht="33" customHeight="1">
      <c r="B73" s="11" t="s">
        <v>194</v>
      </c>
    </row>
    <row r="74" spans="2:2" ht="33" customHeight="1">
      <c r="B74" s="11" t="s">
        <v>199</v>
      </c>
    </row>
    <row r="75" spans="2:2" ht="33" customHeight="1">
      <c r="B75" s="11" t="s">
        <v>196</v>
      </c>
    </row>
    <row r="76" spans="2:2" ht="33" customHeight="1">
      <c r="B76" s="2" t="s">
        <v>353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C7"/>
  <sheetViews>
    <sheetView workbookViewId="0">
      <selection activeCell="A17" sqref="A17"/>
    </sheetView>
  </sheetViews>
  <sheetFormatPr baseColWidth="10" defaultRowHeight="15"/>
  <cols>
    <col min="2" max="2" width="47.140625" customWidth="1"/>
    <col min="3" max="3" width="25.7109375" customWidth="1"/>
  </cols>
  <sheetData>
    <row r="2" spans="2:3" ht="15.75" thickBot="1"/>
    <row r="3" spans="2:3" ht="30.75" customHeight="1">
      <c r="B3" s="52" t="s">
        <v>343</v>
      </c>
      <c r="C3" s="76" t="s">
        <v>348</v>
      </c>
    </row>
    <row r="4" spans="2:3" ht="30.75" customHeight="1">
      <c r="B4" s="51" t="s">
        <v>1</v>
      </c>
      <c r="C4" s="74">
        <v>0</v>
      </c>
    </row>
    <row r="5" spans="2:3" ht="30.75" customHeight="1">
      <c r="B5" s="51" t="s">
        <v>345</v>
      </c>
      <c r="C5" s="74">
        <v>1</v>
      </c>
    </row>
    <row r="6" spans="2:3" ht="30.75" customHeight="1">
      <c r="B6" s="51" t="s">
        <v>346</v>
      </c>
      <c r="C6" s="74">
        <v>2</v>
      </c>
    </row>
    <row r="7" spans="2:3" ht="30.75" customHeight="1" thickBot="1">
      <c r="B7" s="50" t="s">
        <v>347</v>
      </c>
      <c r="C7" s="75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"/>
  <dimension ref="A1:E24"/>
  <sheetViews>
    <sheetView workbookViewId="0">
      <selection activeCell="A17" sqref="A17"/>
    </sheetView>
  </sheetViews>
  <sheetFormatPr baseColWidth="10" defaultRowHeight="15"/>
  <cols>
    <col min="1" max="1" width="85.5703125" customWidth="1" collapsed="1"/>
    <col min="5" max="5" width="27.7109375" customWidth="1" collapsed="1"/>
  </cols>
  <sheetData>
    <row r="1" spans="1:5" ht="24.75" customHeight="1">
      <c r="A1" s="18" t="s">
        <v>171</v>
      </c>
      <c r="B1" s="19">
        <v>2</v>
      </c>
      <c r="C1" s="19">
        <v>3</v>
      </c>
      <c r="E1" s="17" t="s">
        <v>172</v>
      </c>
    </row>
    <row r="2" spans="1:5" ht="24" customHeight="1">
      <c r="A2" s="18" t="s">
        <v>173</v>
      </c>
      <c r="B2" s="19">
        <v>2</v>
      </c>
      <c r="C2" s="19">
        <v>3</v>
      </c>
      <c r="E2" s="17" t="s">
        <v>174</v>
      </c>
    </row>
    <row r="3" spans="1:5" ht="43.5" customHeight="1">
      <c r="A3" s="18" t="s">
        <v>175</v>
      </c>
      <c r="B3" s="19">
        <v>4</v>
      </c>
      <c r="C3" s="19">
        <v>5</v>
      </c>
    </row>
    <row r="4" spans="1:5" ht="36" customHeight="1">
      <c r="A4" s="18" t="s">
        <v>176</v>
      </c>
      <c r="B4" s="19">
        <v>3</v>
      </c>
      <c r="C4" s="19">
        <v>4</v>
      </c>
    </row>
    <row r="5" spans="1:5" ht="27" customHeight="1">
      <c r="A5" s="18" t="s">
        <v>177</v>
      </c>
      <c r="B5" s="19">
        <v>2</v>
      </c>
      <c r="C5" s="19">
        <v>3</v>
      </c>
    </row>
    <row r="6" spans="1:5" ht="34.5" customHeight="1">
      <c r="A6" s="18" t="s">
        <v>178</v>
      </c>
      <c r="B6" s="19">
        <v>2</v>
      </c>
      <c r="C6" s="19">
        <v>3</v>
      </c>
    </row>
    <row r="7" spans="1:5" ht="24.75" customHeight="1">
      <c r="A7" s="18" t="s">
        <v>179</v>
      </c>
      <c r="B7" s="19">
        <v>2</v>
      </c>
      <c r="C7" s="19">
        <v>3</v>
      </c>
    </row>
    <row r="8" spans="1:5" ht="28.5" customHeight="1">
      <c r="A8" s="18" t="s">
        <v>180</v>
      </c>
      <c r="B8" s="19">
        <v>2</v>
      </c>
      <c r="C8" s="19">
        <v>3</v>
      </c>
    </row>
    <row r="9" spans="1:5" ht="27" customHeight="1">
      <c r="A9" s="18" t="s">
        <v>181</v>
      </c>
      <c r="B9" s="19">
        <v>2</v>
      </c>
      <c r="C9" s="19">
        <v>3</v>
      </c>
    </row>
    <row r="13" spans="1:5">
      <c r="A13" s="3" t="s">
        <v>1</v>
      </c>
      <c r="B13" s="3">
        <v>0</v>
      </c>
    </row>
    <row r="14" spans="1:5">
      <c r="A14" s="3" t="s">
        <v>187</v>
      </c>
      <c r="B14" s="3">
        <v>3</v>
      </c>
    </row>
    <row r="15" spans="1:5">
      <c r="A15" s="3" t="s">
        <v>188</v>
      </c>
      <c r="B15" s="3">
        <v>2</v>
      </c>
    </row>
    <row r="16" spans="1:5">
      <c r="A16" s="3" t="s">
        <v>186</v>
      </c>
      <c r="B16" s="3">
        <v>1</v>
      </c>
    </row>
    <row r="20" spans="1:2">
      <c r="A20" s="3" t="s">
        <v>189</v>
      </c>
      <c r="B20" s="3">
        <v>0</v>
      </c>
    </row>
    <row r="21" spans="1:2">
      <c r="A21" s="3" t="s">
        <v>244</v>
      </c>
      <c r="B21" s="3">
        <v>7</v>
      </c>
    </row>
    <row r="22" spans="1:2">
      <c r="A22" s="3" t="s">
        <v>245</v>
      </c>
      <c r="B22" s="3">
        <v>6</v>
      </c>
    </row>
    <row r="23" spans="1:2">
      <c r="A23" s="3" t="s">
        <v>246</v>
      </c>
      <c r="B23" s="3">
        <v>4</v>
      </c>
    </row>
    <row r="24" spans="1:2">
      <c r="A24" s="3" t="s">
        <v>247</v>
      </c>
      <c r="B24" s="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/>
  <dimension ref="A1:F20"/>
  <sheetViews>
    <sheetView workbookViewId="0">
      <selection activeCell="A17" sqref="A17"/>
    </sheetView>
  </sheetViews>
  <sheetFormatPr baseColWidth="10" defaultRowHeight="15"/>
  <cols>
    <col min="1" max="1" width="39.85546875" customWidth="1" collapsed="1"/>
    <col min="3" max="3" width="11.42578125" collapsed="1"/>
    <col min="4" max="4" width="36.85546875" customWidth="1" collapsed="1"/>
  </cols>
  <sheetData>
    <row r="1" spans="1:6">
      <c r="A1" s="3" t="s">
        <v>1</v>
      </c>
      <c r="B1" s="21">
        <v>0</v>
      </c>
      <c r="C1" s="30"/>
      <c r="D1" s="20" t="s">
        <v>1</v>
      </c>
      <c r="F1" s="3" t="s">
        <v>204</v>
      </c>
    </row>
    <row r="2" spans="1:6">
      <c r="A2" s="3" t="s">
        <v>182</v>
      </c>
      <c r="B2" s="21"/>
      <c r="C2" s="30"/>
      <c r="D2" s="20" t="s">
        <v>184</v>
      </c>
      <c r="F2" s="3" t="s">
        <v>207</v>
      </c>
    </row>
    <row r="3" spans="1:6">
      <c r="A3" s="3" t="s">
        <v>183</v>
      </c>
      <c r="B3" s="21"/>
      <c r="C3" s="30"/>
      <c r="D3" s="20" t="s">
        <v>185</v>
      </c>
    </row>
    <row r="4" spans="1:6">
      <c r="B4" s="29"/>
      <c r="C4" s="29"/>
    </row>
    <row r="9" spans="1:6">
      <c r="A9" s="3"/>
      <c r="D9" s="3" t="s">
        <v>204</v>
      </c>
    </row>
    <row r="10" spans="1:6">
      <c r="A10" s="3">
        <v>0</v>
      </c>
      <c r="D10" s="3" t="s">
        <v>207</v>
      </c>
    </row>
    <row r="11" spans="1:6">
      <c r="A11" s="3">
        <v>1</v>
      </c>
    </row>
    <row r="12" spans="1:6">
      <c r="A12" s="3">
        <v>2</v>
      </c>
    </row>
    <row r="13" spans="1:6">
      <c r="A13" s="3">
        <v>3</v>
      </c>
    </row>
    <row r="14" spans="1:6">
      <c r="A14" s="3">
        <v>4</v>
      </c>
    </row>
    <row r="15" spans="1:6">
      <c r="A15" s="3">
        <v>5</v>
      </c>
    </row>
    <row r="16" spans="1:6">
      <c r="A16" s="3">
        <v>6</v>
      </c>
    </row>
    <row r="17" spans="1:1">
      <c r="A17" s="3">
        <v>7</v>
      </c>
    </row>
    <row r="18" spans="1:1">
      <c r="A18" s="3">
        <v>8</v>
      </c>
    </row>
    <row r="19" spans="1:1">
      <c r="A19" s="3">
        <v>9</v>
      </c>
    </row>
    <row r="20" spans="1:1">
      <c r="A20" s="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108</vt:i4>
      </vt:variant>
    </vt:vector>
  </HeadingPairs>
  <TitlesOfParts>
    <vt:vector size="121" baseType="lpstr">
      <vt:lpstr>AUTOBAREMO PUNTOS LINEA 2 </vt:lpstr>
      <vt:lpstr>Datos generales. Criterios 2B-C</vt:lpstr>
      <vt:lpstr>E.1.Premios y festivales</vt:lpstr>
      <vt:lpstr>E.2. Estrenos</vt:lpstr>
      <vt:lpstr>F. Jefes de equipo</vt:lpstr>
      <vt:lpstr>H. Experiencia equipo</vt:lpstr>
      <vt:lpstr>J.Previsión contratación</vt:lpstr>
      <vt:lpstr>OCULTO PREMIOS Y HONORES</vt:lpstr>
      <vt:lpstr>OCULTO PRESENCIA FEMENINA</vt:lpstr>
      <vt:lpstr>OCULTO 1</vt:lpstr>
      <vt:lpstr>COMPUTO DE FESTIVALES DIRECTOR</vt:lpstr>
      <vt:lpstr>Combos datos generales</vt:lpstr>
      <vt:lpstr>Hoja1</vt:lpstr>
      <vt:lpstr>_NO</vt:lpstr>
      <vt:lpstr>_SI</vt:lpstr>
      <vt:lpstr>Anima_Brussels_International_Animation_Film_Festival</vt:lpstr>
      <vt:lpstr>Animation_is_Film_Festival</vt:lpstr>
      <vt:lpstr>Animayo</vt:lpstr>
      <vt:lpstr>'AUTOBAREMO PUNTOS LINEA 2 '!Área_de_impresión</vt:lpstr>
      <vt:lpstr>BAFICI_Buenos_Aires_Festival_Internacional_de_Cine_Independiente</vt:lpstr>
      <vt:lpstr>Bilateral_con_un_único_país_extranjero</vt:lpstr>
      <vt:lpstr>Busan_International_Film_Festival</vt:lpstr>
      <vt:lpstr>Cairo_International_Film_Festival</vt:lpstr>
      <vt:lpstr>Cartoons_on_the_Bay_Pulcinella_Awards</vt:lpstr>
      <vt:lpstr>Chilemonos</vt:lpstr>
      <vt:lpstr>CHP_DOX</vt:lpstr>
      <vt:lpstr>Cinanima</vt:lpstr>
      <vt:lpstr>Cinema_Jove</vt:lpstr>
      <vt:lpstr>CPH_DOX</vt:lpstr>
      <vt:lpstr>'Datos generales. Criterios 2B-C'!Criterios</vt:lpstr>
      <vt:lpstr>DA_Film_Festival</vt:lpstr>
      <vt:lpstr>DOC_Lisboa</vt:lpstr>
      <vt:lpstr>'Datos generales. Criterios 2B-C'!Documental</vt:lpstr>
      <vt:lpstr>Documental</vt:lpstr>
      <vt:lpstr>Donostia_Zinemaldia_Festival_de_Cine_de_San_Sebastián_International_Film_Festival</vt:lpstr>
      <vt:lpstr>Es_animación</vt:lpstr>
      <vt:lpstr>'Datos generales. Criterios 2B-C'!Especial_valor_cinematográfico</vt:lpstr>
      <vt:lpstr>Especial_valor_cinematográfico</vt:lpstr>
      <vt:lpstr>European_Animation_Awards_Emile_Awards</vt:lpstr>
      <vt:lpstr>'Datos generales. Criterios 2B-C'!Experimental</vt:lpstr>
      <vt:lpstr>Experimental</vt:lpstr>
      <vt:lpstr>Fantastic_Fest_Austin</vt:lpstr>
      <vt:lpstr>Festival_de_Cannes</vt:lpstr>
      <vt:lpstr>Festival_de_Cine_Europeo_de_Sevilla</vt:lpstr>
      <vt:lpstr>Festival_de_Málaga</vt:lpstr>
      <vt:lpstr>Festival_del_Film_Locarno</vt:lpstr>
      <vt:lpstr>Festival_Ibearoamericano_de_Huelva</vt:lpstr>
      <vt:lpstr>Festival_Internacional_de_Cine_de_Cartagena_de_Indias</vt:lpstr>
      <vt:lpstr>Festival_Internacional_de_Cine_de_Gijón</vt:lpstr>
      <vt:lpstr>Festival_Internacional_de_Cine_de_Guadalajara_FICG</vt:lpstr>
      <vt:lpstr>Festival_Internacional_de_Cine_de_Las_Palmas_de_Gran_Canaria</vt:lpstr>
      <vt:lpstr>Festival_Internacional_de_Cine_de_Mar_del_Plata</vt:lpstr>
      <vt:lpstr>Festival_Internacional_de_Cine_Documental_y_Cortometraje_de_Bilbao_ZINEBI</vt:lpstr>
      <vt:lpstr>Festival_Internacional_de_Documentales_DocsBarcelona</vt:lpstr>
      <vt:lpstr>Festival_Internacional_de_Documentales_DocumentaMadrid</vt:lpstr>
      <vt:lpstr>Festival_Internaticional_de_Cine_de_Gijón</vt:lpstr>
      <vt:lpstr>Festival_International_de_Cine_de_Mar_del_Plata</vt:lpstr>
      <vt:lpstr>Festival_international_du_film_danimation_dAnnecy</vt:lpstr>
      <vt:lpstr>Festival_lnternacional_de_Cine_Documental_y_Cortometraje_de_Bilbao_ZINEBI</vt:lpstr>
      <vt:lpstr>Festival_Punto_de_Vista</vt:lpstr>
      <vt:lpstr>FestivalesFormula</vt:lpstr>
      <vt:lpstr>Goa_IFFI_India_International_Film_Festival</vt:lpstr>
      <vt:lpstr>Hot_Docs_Canadian_International_Documentary_Festival</vt:lpstr>
      <vt:lpstr>Indie_Lisboa_Film_Festival</vt:lpstr>
      <vt:lpstr>International_Documentary_Film_Festival_Amsterdam_IDFA</vt:lpstr>
      <vt:lpstr>International_Film_Festival_Rotterdam</vt:lpstr>
      <vt:lpstr>Internationale_Filmfestspiele_Berlin_Berlinale</vt:lpstr>
      <vt:lpstr>Istanbul_Film_Festival</vt:lpstr>
      <vt:lpstr>JIO_Mami_Mumbai_Film_Festival_India</vt:lpstr>
      <vt:lpstr>Karlovy_Vary_International_Film_Festival</vt:lpstr>
      <vt:lpstr>Kyiv_International_Film_Festival_Molodist</vt:lpstr>
      <vt:lpstr>La_Biennale_di_Venezia_Mostra_Internazionale_dArte_Cinematografica</vt:lpstr>
      <vt:lpstr>Largometraje</vt:lpstr>
      <vt:lpstr>Largometraje_nuevos_realizadores</vt:lpstr>
      <vt:lpstr>Largometrajes</vt:lpstr>
      <vt:lpstr>London_Film_Festival_BFI</vt:lpstr>
      <vt:lpstr>Modalidad</vt:lpstr>
      <vt:lpstr>Montreal_Film_Festival_World_Film_Festival</vt:lpstr>
      <vt:lpstr>Montreal_Film_World_Film_Festival</vt:lpstr>
      <vt:lpstr>Moscow_International_Film_Festival</vt:lpstr>
      <vt:lpstr>Multilateral_con_varios_paises_extranjeros</vt:lpstr>
      <vt:lpstr>New_York_Film_Festival</vt:lpstr>
      <vt:lpstr>NO</vt:lpstr>
      <vt:lpstr>No_es_animación</vt:lpstr>
      <vt:lpstr>No_es_coproducción_internacional</vt:lpstr>
      <vt:lpstr>Ottawa_International_Animation_Festival</vt:lpstr>
      <vt:lpstr>Premios_ANNIE_Premios_de_la_Asociación_Internacional_de_Cine_de_Animación</vt:lpstr>
      <vt:lpstr>Premios_BAFTA_Premios_de_Cine_de_la_Academia_Británica</vt:lpstr>
      <vt:lpstr>Premios_CÉSAR_Premios_de_Cine_de_la_Academia_Francesa</vt:lpstr>
      <vt:lpstr>Premios_de_Cine_Europeo_EFA_Academia_de_Cine_Europeo_European_Film_Awards_EFA_European_Film_Academy</vt:lpstr>
      <vt:lpstr>Premios_Globos_de_Oro_Asociación_de_la_Prensa_Extranjera_de_Hollywood_Golden_Globe_Awards_The_Hollywood_Foreign_Press_Association</vt:lpstr>
      <vt:lpstr>Premios_Goya_Academia_de_las_Artes_y_las_Ciencias_Cinematográficas_de_España</vt:lpstr>
      <vt:lpstr>Premios_Oscar_Academia_de_las_Artes_y_Ciencias_Cinematográficas_de_Hollywood_The_Oscars_Academy_of_Motion_Picture_Arts_and_Sciences</vt:lpstr>
      <vt:lpstr>Premios_Quirino_de_la_Animación_Iberoamericana</vt:lpstr>
      <vt:lpstr>Sección_oficial</vt:lpstr>
      <vt:lpstr>SeccionesFormula</vt:lpstr>
      <vt:lpstr>Semana_Internacional_de_Cine_de_Valladolid_Seminci</vt:lpstr>
      <vt:lpstr>Semana_Internacional_de_Cine_de_Valladolid_Seminici</vt:lpstr>
      <vt:lpstr>Shangahai_International_Film_Festival</vt:lpstr>
      <vt:lpstr>Shanghai_International_Film_Festival</vt:lpstr>
      <vt:lpstr>SI</vt:lpstr>
      <vt:lpstr>'Datos generales. Criterios 2B-C'!Sí_está_aprobada</vt:lpstr>
      <vt:lpstr>Sí_está_aprobada</vt:lpstr>
      <vt:lpstr>Sitges_Festival_Internacional_de_Cinema_Fantàstic_de_Catalunya</vt:lpstr>
      <vt:lpstr>Sitges_Festival_International_de_Cinema_Fantàstic_de_Catalunya</vt:lpstr>
      <vt:lpstr>Sofia_International_Film_Festival</vt:lpstr>
      <vt:lpstr>Stockholm_Film_Festival</vt:lpstr>
      <vt:lpstr>Stutgart_International_Festival_of_Animated_Films_ITFS</vt:lpstr>
      <vt:lpstr>Stuttgart_International_Festival_of_Animated_Films_ITFS</vt:lpstr>
      <vt:lpstr>Sundance_Film_Festival</vt:lpstr>
      <vt:lpstr>SXSW_Film_Festival_Austin</vt:lpstr>
      <vt:lpstr>Sydney_Film_Festival</vt:lpstr>
      <vt:lpstr>Tallin_Black_Nights_Film_Festival</vt:lpstr>
      <vt:lpstr>Tokyo_International_Film_Festival_TIFF</vt:lpstr>
      <vt:lpstr>Torino_Film_Festival</vt:lpstr>
      <vt:lpstr>Toronto_International_Film_Festival</vt:lpstr>
      <vt:lpstr>Transilvania_International_Film_Festival</vt:lpstr>
      <vt:lpstr>Tribeca_Film_Festival</vt:lpstr>
      <vt:lpstr>Viennale_Festival</vt:lpstr>
      <vt:lpstr>Warsaw_International_Film_Festival</vt:lpstr>
      <vt:lpstr>Weird_antes_3D_Wire</vt:lpstr>
    </vt:vector>
  </TitlesOfParts>
  <Company>ICAA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icaa</dc:creator>
  <cp:lastModifiedBy>ROCIO DIAZ DIAZ DIAZ</cp:lastModifiedBy>
  <cp:lastPrinted>2022-06-02T12:04:57Z</cp:lastPrinted>
  <dcterms:created xsi:type="dcterms:W3CDTF">2020-04-24T12:14:35Z</dcterms:created>
  <dcterms:modified xsi:type="dcterms:W3CDTF">2025-01-27T08:33:17Z</dcterms:modified>
</cp:coreProperties>
</file>