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Comun\estadistica\09_DIFUSION\Web 2026\Museos\260323_Avance ene26\"/>
    </mc:Choice>
  </mc:AlternateContent>
  <xr:revisionPtr revIDLastSave="0" documentId="13_ncr:1_{3F3D36C4-C253-444E-AA42-7CE28F9B30DB}" xr6:coauthVersionLast="47" xr6:coauthVersionMax="47" xr10:uidLastSave="{00000000-0000-0000-0000-000000000000}"/>
  <bookViews>
    <workbookView xWindow="-120" yWindow="-120" windowWidth="29040" windowHeight="15720" tabRatio="500" xr2:uid="{BA742603-83A2-4C35-BC26-336573CA7002}"/>
  </bookViews>
  <sheets>
    <sheet name="Portada" sheetId="1" r:id="rId1"/>
    <sheet name="P1" sheetId="2" r:id="rId2"/>
    <sheet name="P2" sheetId="3" r:id="rId3"/>
    <sheet name="P3" sheetId="4" r:id="rId4"/>
  </sheets>
  <definedNames>
    <definedName name="_xlnm.Print_Area" localSheetId="1">'P1'!$A$1:$M$55</definedName>
    <definedName name="_xlnm.Print_Area" localSheetId="2">'P2'!$A$1:$M$63</definedName>
    <definedName name="_xlnm.Print_Area" localSheetId="3">'P3'!$A$1:$K$66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3" l="1"/>
  <c r="G30" i="4"/>
  <c r="G33" i="4" s="1"/>
  <c r="F30" i="4"/>
  <c r="G17" i="4"/>
  <c r="F17" i="4"/>
  <c r="G13" i="4"/>
  <c r="F13" i="4"/>
  <c r="H14" i="4"/>
  <c r="I14" i="4" s="1"/>
  <c r="J14" i="4" s="1"/>
  <c r="H15" i="4"/>
  <c r="I15" i="4" s="1"/>
  <c r="J15" i="4" s="1"/>
  <c r="H16" i="4"/>
  <c r="I16" i="4" s="1"/>
  <c r="J16" i="4" s="1"/>
  <c r="H18" i="4"/>
  <c r="I18" i="4" s="1"/>
  <c r="J18" i="4" s="1"/>
  <c r="H19" i="4"/>
  <c r="I19" i="4" s="1"/>
  <c r="J19" i="4" s="1"/>
  <c r="H29" i="4"/>
  <c r="I29" i="4" s="1"/>
  <c r="J29" i="4" s="1"/>
  <c r="H31" i="4"/>
  <c r="I31" i="4" s="1"/>
  <c r="J31" i="4" s="1"/>
  <c r="H32" i="4"/>
  <c r="I32" i="4" s="1"/>
  <c r="J32" i="4" s="1"/>
  <c r="F33" i="4"/>
  <c r="G20" i="4" l="1"/>
  <c r="H30" i="4"/>
  <c r="H17" i="4"/>
  <c r="I17" i="4" s="1"/>
  <c r="J17" i="4" s="1"/>
  <c r="I30" i="4"/>
  <c r="J30" i="4" s="1"/>
  <c r="H33" i="4"/>
  <c r="I33" i="4" s="1"/>
  <c r="J33" i="4" s="1"/>
  <c r="F20" i="4"/>
  <c r="H13" i="4"/>
  <c r="H20" i="4" s="1"/>
  <c r="I20" i="4" s="1"/>
  <c r="J20" i="4" s="1"/>
  <c r="I13" i="4" l="1"/>
  <c r="J13" i="4" s="1"/>
</calcChain>
</file>

<file path=xl/sharedStrings.xml><?xml version="1.0" encoding="utf-8"?>
<sst xmlns="http://schemas.openxmlformats.org/spreadsheetml/2006/main" count="84" uniqueCount="68">
  <si>
    <t>SUMARIO</t>
  </si>
  <si>
    <t>TABLAS</t>
  </si>
  <si>
    <t>Pág. 2</t>
  </si>
  <si>
    <t>Pág. 3</t>
  </si>
  <si>
    <r>
      <rPr>
        <b/>
        <sz val="10"/>
        <color indexed="8"/>
        <rFont val="Source Sans Pro"/>
        <family val="2"/>
      </rPr>
      <t>Tabla 1.</t>
    </r>
    <r>
      <rPr>
        <sz val="10"/>
        <color indexed="8"/>
        <rFont val="Source Sans Pro"/>
        <family val="2"/>
      </rPr>
      <t xml:space="preserve"> Evolución mensual del número total de personas usuarias por centro</t>
    </r>
  </si>
  <si>
    <t>Museos</t>
  </si>
  <si>
    <t>TOTAL</t>
  </si>
  <si>
    <t>Almería</t>
  </si>
  <si>
    <t>Museo de Almería</t>
  </si>
  <si>
    <t>Centro Andaluz de la Fotografía</t>
  </si>
  <si>
    <t>Cádiz</t>
  </si>
  <si>
    <t>Museo de Cádiz</t>
  </si>
  <si>
    <t>Córdoba</t>
  </si>
  <si>
    <t>Museo Arqueológico de Córdoba</t>
  </si>
  <si>
    <t>Museo de Bellas Artes de Córdoba</t>
  </si>
  <si>
    <t>Granada</t>
  </si>
  <si>
    <t>Museo de Bellas Artes de Granada</t>
  </si>
  <si>
    <t>Museo de la Alhambra</t>
  </si>
  <si>
    <t>Huelva</t>
  </si>
  <si>
    <t>Museo de Huelva</t>
  </si>
  <si>
    <t>Jaén</t>
  </si>
  <si>
    <t>Museo de Artes y Costumbres Populares del Alto Guadalquivir</t>
  </si>
  <si>
    <t>Museo de Jaén</t>
  </si>
  <si>
    <t>Museo Íbero</t>
  </si>
  <si>
    <t>Museo Arqueológico de Úbeda</t>
  </si>
  <si>
    <t>Málaga</t>
  </si>
  <si>
    <t>Museo de Málaga</t>
  </si>
  <si>
    <t>Sevilla</t>
  </si>
  <si>
    <t>Centro Andaluz de Arte Contemporáneo</t>
  </si>
  <si>
    <t>Museo Arqueológico de Sevilla</t>
  </si>
  <si>
    <t>Museo de Artes y Costumbres Populares de Sevilla</t>
  </si>
  <si>
    <t>Museo de Bellas Artes de Sevilla</t>
  </si>
  <si>
    <r>
      <rPr>
        <b/>
        <sz val="10"/>
        <color indexed="8"/>
        <rFont val="Source Sans Pro"/>
        <family val="2"/>
      </rPr>
      <t>Tabla 2.</t>
    </r>
    <r>
      <rPr>
        <sz val="10"/>
        <color indexed="8"/>
        <rFont val="Source Sans Pro"/>
        <family val="2"/>
      </rPr>
      <t xml:space="preserve"> Número total de personas usuarias por procedencia y sexo</t>
    </r>
  </si>
  <si>
    <t>Procedencia</t>
  </si>
  <si>
    <t>Hombres</t>
  </si>
  <si>
    <t>Mujeres</t>
  </si>
  <si>
    <t>% Hombres</t>
  </si>
  <si>
    <t>% Mujeres</t>
  </si>
  <si>
    <t>Procedencia española</t>
  </si>
  <si>
    <t>Locales</t>
  </si>
  <si>
    <t>Resto de andaluces</t>
  </si>
  <si>
    <t>Resto de españoles</t>
  </si>
  <si>
    <t>Procedencia extranjera</t>
  </si>
  <si>
    <t>Unión Europea</t>
  </si>
  <si>
    <t>Resto del mundo</t>
  </si>
  <si>
    <t>Tipo de visita</t>
  </si>
  <si>
    <t>Individuales</t>
  </si>
  <si>
    <t>Grupos</t>
  </si>
  <si>
    <t>Grupos escolares</t>
  </si>
  <si>
    <t>Otros grupos</t>
  </si>
  <si>
    <r>
      <rPr>
        <b/>
        <sz val="9"/>
        <color indexed="8"/>
        <rFont val="Source Sans Pro"/>
        <family val="2"/>
      </rPr>
      <t>Gráfico 1.</t>
    </r>
    <r>
      <rPr>
        <sz val="9"/>
        <color indexed="8"/>
        <rFont val="Source Sans Pro"/>
        <family val="2"/>
      </rPr>
      <t xml:space="preserve"> Número total de personas usuarias por procedencia</t>
    </r>
  </si>
  <si>
    <r>
      <rPr>
        <b/>
        <sz val="9"/>
        <color indexed="8"/>
        <rFont val="Source Sans Pro"/>
        <family val="2"/>
      </rPr>
      <t>Gráfico 2.</t>
    </r>
    <r>
      <rPr>
        <sz val="9"/>
        <color indexed="8"/>
        <rFont val="Source Sans Pro"/>
        <family val="2"/>
      </rPr>
      <t xml:space="preserve"> Número total de personas usuarias según tipo de visita</t>
    </r>
  </si>
  <si>
    <t>Museo Arqueológico de Granada</t>
  </si>
  <si>
    <t>Museo Casa de los Tiros</t>
  </si>
  <si>
    <r>
      <t>Tabla 3.</t>
    </r>
    <r>
      <rPr>
        <sz val="10"/>
        <color indexed="8"/>
        <rFont val="Source Sans Pro"/>
        <family val="2"/>
      </rPr>
      <t xml:space="preserve"> Número total de personas usuarias por tipo de visita y sexo</t>
    </r>
  </si>
  <si>
    <t>Enero</t>
  </si>
  <si>
    <r>
      <t xml:space="preserve">Tabla 1. </t>
    </r>
    <r>
      <rPr>
        <sz val="9.5"/>
        <color indexed="8"/>
        <rFont val="Source Sans Pro"/>
        <family val="2"/>
      </rPr>
      <t>Evolución mensual del número total de personas usuarias por centro</t>
    </r>
  </si>
  <si>
    <r>
      <t xml:space="preserve">Tabla 2. </t>
    </r>
    <r>
      <rPr>
        <sz val="9.5"/>
        <color indexed="8"/>
        <rFont val="Source Sans Pro"/>
        <family val="2"/>
      </rPr>
      <t>Número total de personas usuarias por procedencia y sexo</t>
    </r>
  </si>
  <si>
    <r>
      <t xml:space="preserve">Tabla 3. </t>
    </r>
    <r>
      <rPr>
        <sz val="9.5"/>
        <color indexed="8"/>
        <rFont val="Source Sans Pro"/>
        <family val="2"/>
      </rPr>
      <t>Número total de personas usuarias por tipo de visita y sexo</t>
    </r>
  </si>
  <si>
    <t>GRÁFICOS</t>
  </si>
  <si>
    <r>
      <rPr>
        <b/>
        <sz val="9.5"/>
        <color indexed="8"/>
        <rFont val="Source Sans Pro"/>
        <family val="2"/>
      </rPr>
      <t>Gráfico 1.</t>
    </r>
    <r>
      <rPr>
        <sz val="9.5"/>
        <color indexed="8"/>
        <rFont val="Source Sans Pro"/>
        <family val="2"/>
      </rPr>
      <t xml:space="preserve"> Número total de personas usuarias por procedencia</t>
    </r>
  </si>
  <si>
    <r>
      <rPr>
        <b/>
        <sz val="9.5"/>
        <color indexed="8"/>
        <rFont val="Source Sans Pro"/>
        <family val="2"/>
      </rPr>
      <t>Gráfico 2.</t>
    </r>
    <r>
      <rPr>
        <sz val="9.5"/>
        <color indexed="8"/>
        <rFont val="Source Sans Pro"/>
        <family val="2"/>
      </rPr>
      <t xml:space="preserve"> Número total de personas usuarias según tipo de visita</t>
    </r>
  </si>
  <si>
    <t>Estadística de museos gestionados por la Consejería de Cultura y Deporte</t>
  </si>
  <si>
    <t>'-': Valor nulo. Fuente: Consejería de Cultura y Deporte.</t>
  </si>
  <si>
    <t>Fuente: Consejería de Cultura y Deporte.</t>
  </si>
  <si>
    <r>
      <t xml:space="preserve">Museo Arqueológico de Sevilla: </t>
    </r>
    <r>
      <rPr>
        <sz val="8"/>
        <rFont val="Source Sans Pro"/>
        <family val="2"/>
      </rPr>
      <t>Cerrado por obras. Las personas usuarias que registra el museo se corresponden con los investigadores que acuden de manera presencial a los almacenes externos del museo.</t>
    </r>
  </si>
  <si>
    <t>Enero de 2026</t>
  </si>
  <si>
    <r>
      <t>Museo de Artes y Costumbres Populares del Alto Guadalquivir:</t>
    </r>
    <r>
      <rPr>
        <sz val="8"/>
        <rFont val="Source Sans Pro"/>
        <family val="2"/>
      </rPr>
      <t xml:space="preserve"> Desde agosto de 2025, abierto sólo parcialmente por obras en el museo.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</si>
</sst>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 %"/>
    <numFmt numFmtId="165" formatCode="#,##0.00;\-#,##0.00;\-;&quot;··&quot;"/>
    <numFmt numFmtId="166" formatCode="#,##0;\-#,##0;\-;&quot;··&quot;"/>
    <numFmt numFmtId="167" formatCode="0.0%"/>
    <numFmt numFmtId="168" formatCode="0.0\ %"/>
  </numFmts>
  <fonts count="34"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30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sz val="9"/>
      <color indexed="8"/>
      <name val="Source Sans Pro"/>
      <family val="2"/>
    </font>
    <font>
      <b/>
      <sz val="14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2"/>
      <color indexed="17"/>
      <name val="NewsGotT"/>
    </font>
    <font>
      <sz val="10.5"/>
      <color indexed="8"/>
      <name val="Source Sans Pro"/>
      <family val="2"/>
    </font>
    <font>
      <u/>
      <sz val="10.5"/>
      <color indexed="30"/>
      <name val="Source Sans Pro"/>
      <family val="2"/>
    </font>
    <font>
      <b/>
      <sz val="12"/>
      <color indexed="8"/>
      <name val="NewsGotT"/>
    </font>
    <font>
      <sz val="12"/>
      <color indexed="8"/>
      <name val="NewsGotT"/>
    </font>
    <font>
      <u/>
      <sz val="11"/>
      <color indexed="30"/>
      <name val="NewsGotT"/>
    </font>
    <font>
      <sz val="10"/>
      <color indexed="8"/>
      <name val="NewsGotT"/>
    </font>
    <font>
      <b/>
      <sz val="9"/>
      <color indexed="8"/>
      <name val="Source Sans Pro"/>
      <family val="2"/>
    </font>
    <font>
      <sz val="11"/>
      <color indexed="8"/>
      <name val="NewsGotT"/>
    </font>
    <font>
      <sz val="11"/>
      <color indexed="23"/>
      <name val="NewsGotT"/>
    </font>
    <font>
      <sz val="10"/>
      <color indexed="8"/>
      <name val="Source Sans Pro"/>
      <family val="2"/>
    </font>
    <font>
      <b/>
      <sz val="10"/>
      <color indexed="8"/>
      <name val="Source Sans Pro"/>
      <family val="2"/>
    </font>
    <font>
      <sz val="10"/>
      <color indexed="23"/>
      <name val="Source Sans Pro"/>
      <family val="2"/>
    </font>
    <font>
      <sz val="9"/>
      <color indexed="23"/>
      <name val="Source Sans Pro"/>
      <family val="2"/>
    </font>
    <font>
      <sz val="8"/>
      <color indexed="8"/>
      <name val="Source Sans Pro"/>
      <family val="2"/>
    </font>
    <font>
      <b/>
      <sz val="8"/>
      <color indexed="8"/>
      <name val="Source Sans Pro"/>
      <family val="2"/>
    </font>
    <font>
      <sz val="11"/>
      <color indexed="8"/>
      <name val="Calibri"/>
      <family val="2"/>
    </font>
    <font>
      <b/>
      <sz val="9.5"/>
      <color indexed="8"/>
      <name val="Source Sans Pro"/>
      <family val="2"/>
    </font>
    <font>
      <sz val="9.5"/>
      <color indexed="8"/>
      <name val="Source Sans Pro"/>
      <family val="2"/>
    </font>
    <font>
      <u/>
      <sz val="9.5"/>
      <color indexed="30"/>
      <name val="Source Sans Pro"/>
      <family val="2"/>
    </font>
    <font>
      <b/>
      <sz val="8"/>
      <name val="Source Sans Pro"/>
      <family val="2"/>
    </font>
    <font>
      <sz val="8"/>
      <name val="Source Sans Pro"/>
      <family val="2"/>
    </font>
    <font>
      <sz val="11"/>
      <color theme="1"/>
      <name val="Calibri"/>
      <family val="2"/>
      <scheme val="minor"/>
    </font>
    <font>
      <b/>
      <sz val="10.5"/>
      <color rgb="FF007933"/>
      <name val="Source Sans Pro"/>
      <family val="2"/>
    </font>
    <font>
      <b/>
      <sz val="10"/>
      <color theme="0"/>
      <name val="Source Sans Pro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369040"/>
        <bgColor indexed="21"/>
      </patternFill>
    </fill>
    <fill>
      <patternFill patternType="solid">
        <fgColor rgb="FFDFE9DB"/>
        <bgColor indexed="27"/>
      </patternFill>
    </fill>
  </fills>
  <borders count="6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24" fillId="0" borderId="0"/>
    <xf numFmtId="0" fontId="3" fillId="0" borderId="0"/>
    <xf numFmtId="164" fontId="24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24" fillId="0" borderId="0" applyFill="0" applyBorder="0" applyAlignment="0" applyProtection="0"/>
    <xf numFmtId="164" fontId="3" fillId="0" borderId="0" applyFill="0" applyBorder="0" applyAlignment="0" applyProtection="0"/>
    <xf numFmtId="9" fontId="3" fillId="0" borderId="0" applyFont="0" applyFill="0" applyBorder="0" applyAlignment="0" applyProtection="0"/>
    <xf numFmtId="164" fontId="24" fillId="0" borderId="0" applyFill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0" xfId="1" applyNumberFormat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1" applyNumberFormat="1" applyFont="1" applyFill="1" applyBorder="1" applyAlignment="1" applyProtection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3" borderId="0" xfId="1" applyNumberFormat="1" applyFont="1" applyFill="1" applyBorder="1" applyAlignment="1" applyProtection="1">
      <alignment horizontal="right" vertical="center"/>
    </xf>
    <xf numFmtId="0" fontId="18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165" fontId="5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vertical="center"/>
    </xf>
    <xf numFmtId="167" fontId="5" fillId="3" borderId="0" xfId="10" applyNumberFormat="1" applyFont="1" applyFill="1" applyBorder="1" applyAlignment="1" applyProtection="1">
      <alignment vertical="center"/>
    </xf>
    <xf numFmtId="0" fontId="32" fillId="5" borderId="0" xfId="0" applyFont="1" applyFill="1" applyAlignment="1">
      <alignment vertical="center"/>
    </xf>
    <xf numFmtId="0" fontId="32" fillId="5" borderId="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/>
    </xf>
    <xf numFmtId="0" fontId="15" fillId="6" borderId="0" xfId="0" applyFont="1" applyFill="1" applyAlignment="1">
      <alignment vertical="center"/>
    </xf>
    <xf numFmtId="165" fontId="15" fillId="6" borderId="0" xfId="0" applyNumberFormat="1" applyFont="1" applyFill="1" applyAlignment="1">
      <alignment vertical="center"/>
    </xf>
    <xf numFmtId="166" fontId="15" fillId="6" borderId="0" xfId="0" applyNumberFormat="1" applyFont="1" applyFill="1" applyAlignment="1">
      <alignment vertical="center"/>
    </xf>
    <xf numFmtId="0" fontId="16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vertical="center"/>
    </xf>
    <xf numFmtId="167" fontId="15" fillId="6" borderId="0" xfId="10" applyNumberFormat="1" applyFont="1" applyFill="1" applyBorder="1" applyAlignment="1" applyProtection="1">
      <alignment vertical="center"/>
    </xf>
    <xf numFmtId="0" fontId="22" fillId="3" borderId="0" xfId="0" quotePrefix="1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7" fillId="3" borderId="0" xfId="1" applyNumberFormat="1" applyFont="1" applyFill="1" applyBorder="1" applyAlignment="1" applyProtection="1">
      <alignment vertical="center"/>
    </xf>
    <xf numFmtId="0" fontId="26" fillId="3" borderId="0" xfId="0" applyFont="1" applyFill="1" applyAlignment="1">
      <alignment vertical="center"/>
    </xf>
    <xf numFmtId="0" fontId="7" fillId="3" borderId="0" xfId="9" applyFont="1" applyFill="1" applyAlignment="1">
      <alignment vertical="center"/>
    </xf>
    <xf numFmtId="0" fontId="25" fillId="3" borderId="0" xfId="9" applyFont="1" applyFill="1" applyAlignment="1">
      <alignment vertical="center"/>
    </xf>
    <xf numFmtId="0" fontId="26" fillId="4" borderId="0" xfId="8" applyFont="1" applyFill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168" fontId="33" fillId="2" borderId="0" xfId="10" applyNumberFormat="1" applyFont="1" applyFill="1" applyBorder="1" applyAlignment="1">
      <alignment vertical="center"/>
    </xf>
    <xf numFmtId="17" fontId="31" fillId="3" borderId="0" xfId="0" quotePrefix="1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</cellXfs>
  <cellStyles count="19">
    <cellStyle name="Hipervínculo" xfId="1" builtinId="8"/>
    <cellStyle name="Hipervínculo 2" xfId="2" xr:uid="{ACDA5C56-B90B-4091-B3F6-7BA47F035C25}"/>
    <cellStyle name="Hipervínculo 2 2" xfId="3" xr:uid="{48ED498B-F3F5-4E43-BF17-A9EC4B20D9F8}"/>
    <cellStyle name="Hipervínculo 3" xfId="4" xr:uid="{3DD51A75-C684-4C4C-83F3-94170390C831}"/>
    <cellStyle name="Normal" xfId="0" builtinId="0"/>
    <cellStyle name="Normal 2" xfId="5" xr:uid="{CC67BD4C-3963-46DC-A1FD-BBEC7D568DD0}"/>
    <cellStyle name="Normal 2 2" xfId="6" xr:uid="{39920DFA-0A31-4995-B77D-21CB62CD9EC7}"/>
    <cellStyle name="Normal 2 2 2" xfId="7" xr:uid="{D625CE51-87CF-4E5D-A642-5D29B1E79B68}"/>
    <cellStyle name="Normal 3" xfId="8" xr:uid="{40D0BF2A-7C8C-4AAC-BEA5-DD2486A799BD}"/>
    <cellStyle name="Normal 4 3 2" xfId="9" xr:uid="{B0CCF419-5DEC-4D74-89F7-25E85E4E67A0}"/>
    <cellStyle name="Porcentaje" xfId="10" builtinId="5"/>
    <cellStyle name="Porcentaje 2" xfId="11" xr:uid="{0C290B4E-7131-42DE-AAAD-5AD862CD1D9A}"/>
    <cellStyle name="Porcentaje 3" xfId="12" xr:uid="{99F966D0-8FA9-4835-880A-A5048FECF113}"/>
    <cellStyle name="Porcentaje 3 2" xfId="13" xr:uid="{91DE7BB1-1C1E-48FF-896E-37212D6B56B6}"/>
    <cellStyle name="Porcentaje 4" xfId="14" xr:uid="{AC124359-DFE3-4540-9DF2-B03FAC3700C5}"/>
    <cellStyle name="Porcentual 2" xfId="15" xr:uid="{55C34D77-32B2-4929-AFDE-108FAECB8FC0}"/>
    <cellStyle name="Porcentual 2 2" xfId="16" xr:uid="{BD74FE09-3C9C-4CCA-8D8B-8B6D867210FC}"/>
    <cellStyle name="Porcentual 3" xfId="17" xr:uid="{FD8DAA17-9D58-494C-852A-FDA56FFA73D0}"/>
    <cellStyle name="Título 4" xfId="18" xr:uid="{600F472B-FB14-4759-B6DB-BFBA90120C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C7B8"/>
      <rgbColor rgb="00808080"/>
      <rgbColor rgb="009999FF"/>
      <rgbColor rgb="00993366"/>
      <rgbColor rgb="00FFFFCC"/>
      <rgbColor rgb="00CCFFFF"/>
      <rgbColor rgb="00660066"/>
      <rgbColor rgb="00D26E2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1A78A"/>
      <rgbColor rgb="00CC99FF"/>
      <rgbColor rgb="00FFD9A0"/>
      <rgbColor rgb="003366FF"/>
      <rgbColor rgb="0033CCCC"/>
      <rgbColor rgb="0099CC00"/>
      <rgbColor rgb="00FFC000"/>
      <rgbColor rgb="00D39E00"/>
      <rgbColor rgb="00ED7D31"/>
      <rgbColor rgb="00666699"/>
      <rgbColor rgb="00969696"/>
      <rgbColor rgb="00003366"/>
      <rgbColor rgb="00339966"/>
      <rgbColor rgb="00003300"/>
      <rgbColor rgb="00333300"/>
      <rgbColor rgb="00B35D2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spPr>
              <a:solidFill>
                <a:srgbClr val="B35D2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D45-4384-B20A-5F254821BB65}"/>
              </c:ext>
            </c:extLst>
          </c:dPt>
          <c:dPt>
            <c:idx val="1"/>
            <c:bubble3D val="0"/>
            <c:spPr>
              <a:solidFill>
                <a:srgbClr val="D26E2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D45-4384-B20A-5F254821BB65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D45-4384-B20A-5F254821BB65}"/>
              </c:ext>
            </c:extLst>
          </c:dPt>
          <c:dPt>
            <c:idx val="3"/>
            <c:bubble3D val="0"/>
            <c:spPr>
              <a:solidFill>
                <a:srgbClr val="F1A78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D45-4384-B20A-5F254821BB65}"/>
              </c:ext>
            </c:extLst>
          </c:dPt>
          <c:dPt>
            <c:idx val="4"/>
            <c:bubble3D val="0"/>
            <c:spPr>
              <a:solidFill>
                <a:srgbClr val="F5C7B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D45-4384-B20A-5F254821BB65}"/>
              </c:ext>
            </c:extLst>
          </c:dPt>
          <c:dPt>
            <c:idx val="5"/>
            <c:bubble3D val="0"/>
            <c:spPr>
              <a:solidFill>
                <a:srgbClr val="F2A06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D45-4384-B20A-5F254821BB6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5-4384-B20A-5F254821BB6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5-4384-B20A-5F254821BB6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45-4384-B20A-5F254821BB65}"/>
                </c:ext>
              </c:extLst>
            </c:dLbl>
            <c:dLbl>
              <c:idx val="3"/>
              <c:layout>
                <c:manualLayout>
                  <c:x val="8.3153117565989781E-2"/>
                  <c:y val="0.19884736630143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5-4384-B20A-5F254821BB65}"/>
                </c:ext>
              </c:extLst>
            </c:dLbl>
            <c:dLbl>
              <c:idx val="4"/>
              <c:layout>
                <c:manualLayout>
                  <c:x val="-5.8090046436503132E-2"/>
                  <c:y val="-0.176905664569706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45-4384-B20A-5F254821BB65}"/>
                </c:ext>
              </c:extLst>
            </c:dLbl>
            <c:dLbl>
              <c:idx val="5"/>
              <c:layout>
                <c:manualLayout>
                  <c:x val="-0.10472458501215776"/>
                  <c:y val="-3.92934216556264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5-4384-B20A-5F254821BB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('P3'!$B$14:$B$16,'P3'!$B$18:$B$19)</c:f>
              <c:strCache>
                <c:ptCount val="5"/>
                <c:pt idx="0">
                  <c:v>Locales</c:v>
                </c:pt>
                <c:pt idx="1">
                  <c:v>Resto de andaluces</c:v>
                </c:pt>
                <c:pt idx="2">
                  <c:v>Resto de españoles</c:v>
                </c:pt>
                <c:pt idx="3">
                  <c:v>Unión Europea</c:v>
                </c:pt>
                <c:pt idx="4">
                  <c:v>Resto del mundo</c:v>
                </c:pt>
              </c:strCache>
            </c:strRef>
          </c:cat>
          <c:val>
            <c:numRef>
              <c:f>('P3'!$H$14:$H$16,'P3'!$H$18:$H$19)</c:f>
              <c:numCache>
                <c:formatCode>#,##0;\-#,##0;\-;"··"</c:formatCode>
                <c:ptCount val="5"/>
                <c:pt idx="0">
                  <c:v>43214</c:v>
                </c:pt>
                <c:pt idx="1">
                  <c:v>16452</c:v>
                </c:pt>
                <c:pt idx="2">
                  <c:v>38670</c:v>
                </c:pt>
                <c:pt idx="3">
                  <c:v>58037</c:v>
                </c:pt>
                <c:pt idx="4">
                  <c:v>27855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5-4384-B20A-5F254821B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49"/>
        <c:splitType val="cust"/>
        <c:custSplit>
          <c:secondPiePt val="3"/>
          <c:secondPiePt val="4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984990619137"/>
          <c:y val="0.1319449912510936"/>
          <c:w val="0.66041275797373356"/>
          <c:h val="0.75173993875765532"/>
        </c:manualLayout>
      </c:layout>
      <c:ofPieChart>
        <c:ofPieType val="pie"/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spPr>
              <a:solidFill>
                <a:srgbClr val="D39E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6BEA-42F5-B5C6-A22858E79A87}"/>
              </c:ext>
            </c:extLst>
          </c:dPt>
          <c:dPt>
            <c:idx val="1"/>
            <c:bubble3D val="0"/>
            <c:spPr>
              <a:solidFill>
                <a:srgbClr val="FFC06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BEA-42F5-B5C6-A22858E79A87}"/>
              </c:ext>
            </c:extLst>
          </c:dPt>
          <c:dPt>
            <c:idx val="2"/>
            <c:bubble3D val="0"/>
            <c:spPr>
              <a:solidFill>
                <a:srgbClr val="FFD9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6BEA-42F5-B5C6-A22858E79A87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BEA-42F5-B5C6-A22858E79A87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EA-42F5-B5C6-A22858E79A87}"/>
                </c:ext>
              </c:extLst>
            </c:dLbl>
            <c:dLbl>
              <c:idx val="1"/>
              <c:layout>
                <c:manualLayout>
                  <c:x val="5.7655916837787306E-2"/>
                  <c:y val="-0.1574628171478565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EA-42F5-B5C6-A22858E79A87}"/>
                </c:ext>
              </c:extLst>
            </c:dLbl>
            <c:dLbl>
              <c:idx val="2"/>
              <c:layout>
                <c:manualLayout>
                  <c:x val="0.10782743151477525"/>
                  <c:y val="8.356955380577427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EA-42F5-B5C6-A22858E79A87}"/>
                </c:ext>
              </c:extLst>
            </c:dLbl>
            <c:dLbl>
              <c:idx val="3"/>
              <c:layout>
                <c:manualLayout>
                  <c:x val="-1.0770905043999014E-2"/>
                  <c:y val="1.24863298337700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EA-42F5-B5C6-A22858E79A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('P3'!$B$29,'P3'!$B$31,'P3'!$B$32)</c:f>
              <c:strCache>
                <c:ptCount val="3"/>
                <c:pt idx="0">
                  <c:v>Individuales</c:v>
                </c:pt>
                <c:pt idx="1">
                  <c:v>Grupos escolares</c:v>
                </c:pt>
                <c:pt idx="2">
                  <c:v>Otros grupos</c:v>
                </c:pt>
              </c:strCache>
            </c:strRef>
          </c:cat>
          <c:val>
            <c:numRef>
              <c:f>('P3'!$H$29,'P3'!$H$31,'P3'!$H$32)</c:f>
              <c:numCache>
                <c:formatCode>#,##0;\-#,##0;\-;"··"</c:formatCode>
                <c:ptCount val="3"/>
                <c:pt idx="0">
                  <c:v>165630</c:v>
                </c:pt>
                <c:pt idx="1">
                  <c:v>5248</c:v>
                </c:pt>
                <c:pt idx="2">
                  <c:v>13350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EA-42F5-B5C6-A22858E7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46"/>
        <c:splitType val="pos"/>
        <c:splitPos val="2"/>
        <c:secondPieSize val="70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</xdr:colOff>
      <xdr:row>21</xdr:row>
      <xdr:rowOff>121920</xdr:rowOff>
    </xdr:from>
    <xdr:to>
      <xdr:col>10</xdr:col>
      <xdr:colOff>400060</xdr:colOff>
      <xdr:row>36</xdr:row>
      <xdr:rowOff>76200</xdr:rowOff>
    </xdr:to>
    <xdr:sp macro="" textlink="" fLocksText="0">
      <xdr:nvSpPr>
        <xdr:cNvPr id="1025" name="1 CuadroTexto">
          <a:extLst>
            <a:ext uri="{FF2B5EF4-FFF2-40B4-BE49-F238E27FC236}">
              <a16:creationId xmlns:a16="http://schemas.microsoft.com/office/drawing/2014/main" id="{2C5C22C8-4924-EF9A-9B3D-C1FAEFF0A917}"/>
            </a:ext>
          </a:extLst>
        </xdr:cNvPr>
        <xdr:cNvSpPr txBox="1">
          <a:spLocks noChangeArrowheads="1"/>
        </xdr:cNvSpPr>
      </xdr:nvSpPr>
      <xdr:spPr bwMode="auto">
        <a:xfrm>
          <a:off x="800100" y="3962400"/>
          <a:ext cx="5669280" cy="269748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ctr" rtl="0">
            <a:defRPr sz="1000"/>
          </a:pPr>
          <a:r>
            <a:rPr lang="es-ES" sz="1800" b="1" i="0" strike="noStrike">
              <a:solidFill>
                <a:srgbClr val="000000"/>
              </a:solidFill>
              <a:latin typeface="Source Sans Pro"/>
              <a:ea typeface="Source Sans Pro"/>
            </a:rPr>
            <a:t>Estadística de museos gestionados por la</a:t>
          </a:r>
        </a:p>
        <a:p>
          <a:pPr algn="ctr" rtl="0">
            <a:defRPr sz="1000"/>
          </a:pPr>
          <a:r>
            <a:rPr lang="es-ES" sz="1800" b="1" i="0" strike="noStrike">
              <a:solidFill>
                <a:srgbClr val="000000"/>
              </a:solidFill>
              <a:latin typeface="Source Sans Pro"/>
              <a:ea typeface="Source Sans Pro"/>
            </a:rPr>
            <a:t>Consejería de Cultura y Deporte</a:t>
          </a:r>
        </a:p>
        <a:p>
          <a:pPr algn="ctr" rtl="0">
            <a:defRPr sz="1000"/>
          </a:pPr>
          <a:r>
            <a:rPr lang="es-ES" sz="1400" b="1" i="0" strike="noStrike">
              <a:solidFill>
                <a:srgbClr val="007933"/>
              </a:solidFill>
              <a:latin typeface="Source Sans Pro"/>
              <a:ea typeface="Source Sans Pro"/>
            </a:rPr>
            <a:t>Enero de 2026</a:t>
          </a:r>
        </a:p>
        <a:p>
          <a:pPr algn="ctr" rtl="0">
            <a:defRPr sz="1000"/>
          </a:pPr>
          <a:endParaRPr lang="es-ES" sz="14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endParaRPr lang="es-ES" sz="14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r>
            <a:rPr lang="es-ES" sz="1050" b="1" i="0" strike="noStrike">
              <a:solidFill>
                <a:srgbClr val="007933"/>
              </a:solidFill>
              <a:latin typeface="Source Sans Pro"/>
              <a:ea typeface="Source Sans Pro"/>
            </a:rPr>
            <a:t>31 de marzo</a:t>
          </a:r>
          <a:r>
            <a:rPr lang="es-ES" sz="1050" b="1" i="0" strike="noStrike" baseline="0">
              <a:solidFill>
                <a:srgbClr val="007933"/>
              </a:solidFill>
              <a:latin typeface="Source Sans Pro"/>
              <a:ea typeface="Source Sans Pro"/>
            </a:rPr>
            <a:t> </a:t>
          </a:r>
          <a:r>
            <a:rPr lang="es-ES" sz="1050" b="1" i="0" strike="noStrike">
              <a:solidFill>
                <a:srgbClr val="007933"/>
              </a:solidFill>
              <a:latin typeface="Source Sans Pro"/>
              <a:ea typeface="Source Sans Pro"/>
            </a:rPr>
            <a:t>de 2026</a:t>
          </a:r>
        </a:p>
        <a:p>
          <a:pPr algn="ctr" rtl="0">
            <a:defRPr sz="1000"/>
          </a:pPr>
          <a:endParaRPr lang="es-ES" sz="1200" b="1" i="0" strike="noStrike">
            <a:solidFill>
              <a:srgbClr val="008000"/>
            </a:solidFill>
            <a:latin typeface="Source Sans Pro"/>
            <a:ea typeface="Source Sans Pro"/>
          </a:endParaRPr>
        </a:p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Source Sans Pro"/>
              <a:ea typeface="Source Sans Pro"/>
            </a:rPr>
            <a:t>Servicio de Información y Difusión</a:t>
          </a:r>
        </a:p>
        <a:p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Source Sans Pro"/>
              <a:ea typeface="Source Sans Pro"/>
            </a:rPr>
            <a:t>Unidad Estadística y Cartográfica</a:t>
          </a:r>
        </a:p>
        <a:p>
          <a:pPr algn="ctr" rtl="0">
            <a:defRPr sz="1000"/>
          </a:pPr>
          <a:endParaRPr lang="es-ES" sz="1200" b="1" i="0" strike="noStrike">
            <a:solidFill>
              <a:srgbClr val="000000"/>
            </a:solidFill>
            <a:latin typeface="Source Sans Pro"/>
            <a:ea typeface="Source Sans Pro"/>
          </a:endParaRPr>
        </a:p>
      </xdr:txBody>
    </xdr:sp>
    <xdr:clientData/>
  </xdr:twoCellAnchor>
  <xdr:twoCellAnchor>
    <xdr:from>
      <xdr:col>10</xdr:col>
      <xdr:colOff>304800</xdr:colOff>
      <xdr:row>51</xdr:row>
      <xdr:rowOff>76200</xdr:rowOff>
    </xdr:from>
    <xdr:to>
      <xdr:col>10</xdr:col>
      <xdr:colOff>1047750</xdr:colOff>
      <xdr:row>56</xdr:row>
      <xdr:rowOff>133350</xdr:rowOff>
    </xdr:to>
    <xdr:pic>
      <xdr:nvPicPr>
        <xdr:cNvPr id="1546" name="10 Imagen">
          <a:extLst>
            <a:ext uri="{FF2B5EF4-FFF2-40B4-BE49-F238E27FC236}">
              <a16:creationId xmlns:a16="http://schemas.microsoft.com/office/drawing/2014/main" id="{9E506060-6FF8-9FB2-5C88-980F6B60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944100"/>
          <a:ext cx="742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289560</xdr:colOff>
      <xdr:row>2</xdr:row>
      <xdr:rowOff>7620</xdr:rowOff>
    </xdr:from>
    <xdr:to>
      <xdr:col>10</xdr:col>
      <xdr:colOff>844061</xdr:colOff>
      <xdr:row>6</xdr:row>
      <xdr:rowOff>45720</xdr:rowOff>
    </xdr:to>
    <xdr:sp macro="" textlink="" fLocksText="0">
      <xdr:nvSpPr>
        <xdr:cNvPr id="1027" name="Cuadro de texto 3">
          <a:extLst>
            <a:ext uri="{FF2B5EF4-FFF2-40B4-BE49-F238E27FC236}">
              <a16:creationId xmlns:a16="http://schemas.microsoft.com/office/drawing/2014/main" id="{A88E8BB3-0243-BCFB-562A-C7EAC3529F1F}"/>
            </a:ext>
          </a:extLst>
        </xdr:cNvPr>
        <xdr:cNvSpPr txBox="1">
          <a:spLocks noChangeArrowheads="1"/>
        </xdr:cNvSpPr>
      </xdr:nvSpPr>
      <xdr:spPr bwMode="auto">
        <a:xfrm>
          <a:off x="4572000" y="373380"/>
          <a:ext cx="2362200" cy="76962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Deporte</a:t>
          </a:r>
        </a:p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Source Sans Pro"/>
              <a:ea typeface="Source Sans Pro"/>
            </a:rPr>
            <a:t>Viceconsejería</a:t>
          </a:r>
        </a:p>
      </xdr:txBody>
    </xdr:sp>
    <xdr:clientData/>
  </xdr:twoCellAnchor>
  <xdr:twoCellAnchor>
    <xdr:from>
      <xdr:col>0</xdr:col>
      <xdr:colOff>457200</xdr:colOff>
      <xdr:row>0</xdr:row>
      <xdr:rowOff>0</xdr:rowOff>
    </xdr:from>
    <xdr:to>
      <xdr:col>3</xdr:col>
      <xdr:colOff>476250</xdr:colOff>
      <xdr:row>7</xdr:row>
      <xdr:rowOff>114300</xdr:rowOff>
    </xdr:to>
    <xdr:pic>
      <xdr:nvPicPr>
        <xdr:cNvPr id="1548" name="5 Imagen">
          <a:extLst>
            <a:ext uri="{FF2B5EF4-FFF2-40B4-BE49-F238E27FC236}">
              <a16:creationId xmlns:a16="http://schemas.microsoft.com/office/drawing/2014/main" id="{B828DC52-4377-4B14-77E0-299DB829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800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257175</xdr:rowOff>
    </xdr:from>
    <xdr:to>
      <xdr:col>3</xdr:col>
      <xdr:colOff>28575</xdr:colOff>
      <xdr:row>4</xdr:row>
      <xdr:rowOff>76200</xdr:rowOff>
    </xdr:to>
    <xdr:pic>
      <xdr:nvPicPr>
        <xdr:cNvPr id="2179" name="4 Imagen">
          <a:extLst>
            <a:ext uri="{FF2B5EF4-FFF2-40B4-BE49-F238E27FC236}">
              <a16:creationId xmlns:a16="http://schemas.microsoft.com/office/drawing/2014/main" id="{AA77664E-45DF-78AD-0D40-1260A505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714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247650</xdr:rowOff>
    </xdr:from>
    <xdr:to>
      <xdr:col>2</xdr:col>
      <xdr:colOff>266700</xdr:colOff>
      <xdr:row>4</xdr:row>
      <xdr:rowOff>66675</xdr:rowOff>
    </xdr:to>
    <xdr:pic>
      <xdr:nvPicPr>
        <xdr:cNvPr id="3203" name="4 Imagen">
          <a:extLst>
            <a:ext uri="{FF2B5EF4-FFF2-40B4-BE49-F238E27FC236}">
              <a16:creationId xmlns:a16="http://schemas.microsoft.com/office/drawing/2014/main" id="{5067BC08-E483-A7E3-1F33-808EC814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765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247650</xdr:rowOff>
    </xdr:from>
    <xdr:to>
      <xdr:col>2</xdr:col>
      <xdr:colOff>266700</xdr:colOff>
      <xdr:row>4</xdr:row>
      <xdr:rowOff>66675</xdr:rowOff>
    </xdr:to>
    <xdr:pic>
      <xdr:nvPicPr>
        <xdr:cNvPr id="4532" name="4 Imagen">
          <a:extLst>
            <a:ext uri="{FF2B5EF4-FFF2-40B4-BE49-F238E27FC236}">
              <a16:creationId xmlns:a16="http://schemas.microsoft.com/office/drawing/2014/main" id="{9BC85AD7-2916-9EFB-7348-B3BB4389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7650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38</xdr:row>
      <xdr:rowOff>104775</xdr:rowOff>
    </xdr:from>
    <xdr:to>
      <xdr:col>9</xdr:col>
      <xdr:colOff>733425</xdr:colOff>
      <xdr:row>49</xdr:row>
      <xdr:rowOff>123825</xdr:rowOff>
    </xdr:to>
    <xdr:graphicFrame macro="">
      <xdr:nvGraphicFramePr>
        <xdr:cNvPr id="4533" name="Chart 2">
          <a:extLst>
            <a:ext uri="{FF2B5EF4-FFF2-40B4-BE49-F238E27FC236}">
              <a16:creationId xmlns:a16="http://schemas.microsoft.com/office/drawing/2014/main" id="{575EB542-4AA5-1CD9-6014-C312BCDB7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52</xdr:row>
      <xdr:rowOff>95250</xdr:rowOff>
    </xdr:from>
    <xdr:to>
      <xdr:col>9</xdr:col>
      <xdr:colOff>304800</xdr:colOff>
      <xdr:row>64</xdr:row>
      <xdr:rowOff>28575</xdr:rowOff>
    </xdr:to>
    <xdr:graphicFrame macro="">
      <xdr:nvGraphicFramePr>
        <xdr:cNvPr id="4534" name="Chart 3">
          <a:extLst>
            <a:ext uri="{FF2B5EF4-FFF2-40B4-BE49-F238E27FC236}">
              <a16:creationId xmlns:a16="http://schemas.microsoft.com/office/drawing/2014/main" id="{1626DD8D-5002-9D8D-65A3-024FDD4F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266700</xdr:colOff>
      <xdr:row>42</xdr:row>
      <xdr:rowOff>28575</xdr:rowOff>
    </xdr:from>
    <xdr:to>
      <xdr:col>6</xdr:col>
      <xdr:colOff>219075</xdr:colOff>
      <xdr:row>43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B5CD79-4DDC-6386-53B9-2FCB649E7EBF}"/>
            </a:ext>
          </a:extLst>
        </xdr:cNvPr>
        <xdr:cNvSpPr txBox="1"/>
      </xdr:nvSpPr>
      <xdr:spPr>
        <a:xfrm>
          <a:off x="2800350" y="6743700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>
              <a:latin typeface="Source Sans Pro" panose="020B0503030403020204" pitchFamily="34" charset="0"/>
            </a:rPr>
            <a:t>Extranjeros;</a:t>
          </a:r>
        </a:p>
      </xdr:txBody>
    </xdr:sp>
    <xdr:clientData/>
  </xdr:twoCellAnchor>
  <xdr:twoCellAnchor>
    <xdr:from>
      <xdr:col>5</xdr:col>
      <xdr:colOff>257175</xdr:colOff>
      <xdr:row>57</xdr:row>
      <xdr:rowOff>104775</xdr:rowOff>
    </xdr:from>
    <xdr:to>
      <xdr:col>6</xdr:col>
      <xdr:colOff>209550</xdr:colOff>
      <xdr:row>59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5B22F59-B527-518E-1029-F1B80D6EDC45}"/>
            </a:ext>
          </a:extLst>
        </xdr:cNvPr>
        <xdr:cNvSpPr txBox="1"/>
      </xdr:nvSpPr>
      <xdr:spPr>
        <a:xfrm>
          <a:off x="2790825" y="9239250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>
              <a:latin typeface="Source Sans Pro" panose="020B0503030403020204" pitchFamily="34" charset="0"/>
            </a:rPr>
            <a:t>Grupos;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D6FA-9569-4131-8036-3F52E5D2EC61}">
  <dimension ref="A1:K57"/>
  <sheetViews>
    <sheetView tabSelected="1" zoomScaleNormal="100" zoomScaleSheetLayoutView="100" workbookViewId="0"/>
  </sheetViews>
  <sheetFormatPr baseColWidth="10" defaultColWidth="8.7109375" defaultRowHeight="15"/>
  <cols>
    <col min="1" max="1" width="10.28515625" style="1" customWidth="1"/>
    <col min="2" max="2" width="8.7109375" style="1" customWidth="1"/>
    <col min="3" max="3" width="7.7109375" style="1" customWidth="1"/>
    <col min="4" max="4" width="9.42578125" style="1" customWidth="1"/>
    <col min="5" max="5" width="8.7109375" style="1" customWidth="1"/>
    <col min="6" max="6" width="13.28515625" style="1" customWidth="1"/>
    <col min="7" max="7" width="4.28515625" style="1" customWidth="1"/>
    <col min="8" max="10" width="8.7109375" style="1" customWidth="1"/>
    <col min="11" max="11" width="16.5703125" style="1" customWidth="1"/>
    <col min="12" max="16384" width="8.7109375" style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3.4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sheetProtection selectLockedCells="1" selectUnlockedCells="1"/>
  <pageMargins left="0" right="0" top="0" bottom="0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73B9-4096-465B-A3AE-60FBC1F81B45}">
  <dimension ref="A1:M55"/>
  <sheetViews>
    <sheetView zoomScaleNormal="100" workbookViewId="0"/>
  </sheetViews>
  <sheetFormatPr baseColWidth="10" defaultColWidth="8.7109375" defaultRowHeight="15"/>
  <cols>
    <col min="1" max="1" width="10.28515625" style="3" customWidth="1"/>
    <col min="2" max="2" width="2.28515625" style="3" customWidth="1"/>
    <col min="3" max="3" width="8.7109375" style="3" customWidth="1"/>
    <col min="4" max="4" width="8.42578125" style="3" customWidth="1"/>
    <col min="5" max="5" width="8.5703125" style="3" customWidth="1"/>
    <col min="6" max="6" width="5.42578125" style="3" customWidth="1"/>
    <col min="7" max="7" width="8.5703125" style="3" customWidth="1"/>
    <col min="8" max="10" width="8.7109375" style="3" customWidth="1"/>
    <col min="11" max="11" width="15.140625" style="3" customWidth="1"/>
    <col min="12" max="12" width="6.28515625" style="3" customWidth="1"/>
    <col min="13" max="13" width="5.28515625" style="3" customWidth="1"/>
    <col min="14" max="16384" width="8.7109375" style="3"/>
  </cols>
  <sheetData>
    <row r="1" spans="1:13" ht="24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7.64999999999999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8.75">
      <c r="A9" s="4"/>
      <c r="B9" s="5" t="s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2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customHeight="1">
      <c r="A11" s="4"/>
      <c r="B11" s="4"/>
      <c r="C11" s="58" t="s">
        <v>62</v>
      </c>
      <c r="D11" s="58"/>
      <c r="E11" s="58"/>
      <c r="F11" s="58"/>
      <c r="G11" s="58"/>
      <c r="H11" s="58"/>
      <c r="I11" s="58"/>
      <c r="J11" s="58"/>
      <c r="K11" s="58"/>
      <c r="L11" s="58"/>
      <c r="M11" s="4"/>
    </row>
    <row r="12" spans="1:13" ht="15" customHeight="1">
      <c r="A12" s="4"/>
      <c r="B12" s="4"/>
      <c r="C12" s="57" t="s">
        <v>66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" customHeight="1">
      <c r="A13" s="4"/>
      <c r="B13" s="4"/>
      <c r="C13" s="7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10" customFormat="1" ht="14.25">
      <c r="A15" s="8"/>
      <c r="B15" s="8"/>
      <c r="C15" s="9" t="s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s="10" customFormat="1" ht="14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s="12" customFormat="1" ht="15" customHeight="1">
      <c r="A17" s="9"/>
      <c r="B17" s="9"/>
      <c r="C17" s="48" t="s">
        <v>56</v>
      </c>
      <c r="D17" s="48"/>
      <c r="E17" s="48"/>
      <c r="F17" s="48"/>
      <c r="G17" s="48"/>
      <c r="H17" s="48"/>
      <c r="I17" s="48"/>
      <c r="J17" s="48"/>
      <c r="K17" s="48"/>
      <c r="L17" s="49" t="s">
        <v>2</v>
      </c>
      <c r="M17" s="9"/>
    </row>
    <row r="18" spans="1:13" s="10" customFormat="1" ht="15" customHeight="1">
      <c r="A18" s="8"/>
      <c r="B18" s="8"/>
      <c r="C18" s="48" t="s">
        <v>57</v>
      </c>
      <c r="D18" s="50"/>
      <c r="E18" s="50"/>
      <c r="F18" s="50"/>
      <c r="G18" s="50"/>
      <c r="H18" s="50"/>
      <c r="I18" s="50"/>
      <c r="J18" s="50"/>
      <c r="K18" s="50"/>
      <c r="L18" s="49" t="s">
        <v>3</v>
      </c>
      <c r="M18" s="8"/>
    </row>
    <row r="19" spans="1:13" s="10" customFormat="1" ht="15" customHeight="1">
      <c r="A19" s="8"/>
      <c r="B19" s="8"/>
      <c r="C19" s="48" t="s">
        <v>58</v>
      </c>
      <c r="D19" s="50"/>
      <c r="E19" s="50"/>
      <c r="F19" s="50"/>
      <c r="G19" s="50"/>
      <c r="H19" s="50"/>
      <c r="I19" s="50"/>
      <c r="J19" s="50"/>
      <c r="K19" s="50"/>
      <c r="L19" s="49" t="s">
        <v>3</v>
      </c>
      <c r="M19" s="8"/>
    </row>
    <row r="20" spans="1:13" s="10" customFormat="1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1"/>
      <c r="M20" s="8"/>
    </row>
    <row r="21" spans="1:13" s="10" customFormat="1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1"/>
      <c r="M21" s="8"/>
    </row>
    <row r="22" spans="1:13" s="10" customFormat="1" ht="15" customHeight="1">
      <c r="A22" s="8"/>
      <c r="B22" s="8"/>
      <c r="C22" s="51" t="s">
        <v>59</v>
      </c>
      <c r="D22" s="8"/>
      <c r="E22" s="8"/>
      <c r="F22" s="8"/>
      <c r="G22" s="8"/>
      <c r="H22" s="8"/>
      <c r="I22" s="8"/>
      <c r="J22" s="8"/>
      <c r="K22" s="8"/>
      <c r="L22" s="11"/>
      <c r="M22" s="8"/>
    </row>
    <row r="23" spans="1:13" s="10" customFormat="1" ht="15" customHeight="1">
      <c r="A23" s="8"/>
      <c r="B23" s="8"/>
      <c r="C23" s="52"/>
      <c r="D23" s="8"/>
      <c r="E23" s="8"/>
      <c r="F23" s="8"/>
      <c r="G23" s="8"/>
      <c r="H23" s="8"/>
      <c r="I23" s="8"/>
      <c r="J23" s="8"/>
      <c r="K23" s="8"/>
      <c r="L23" s="11"/>
      <c r="M23" s="8"/>
    </row>
    <row r="24" spans="1:13" s="10" customFormat="1" ht="15" customHeight="1">
      <c r="A24" s="8"/>
      <c r="B24" s="8"/>
      <c r="C24" s="53" t="s">
        <v>60</v>
      </c>
      <c r="D24" s="50"/>
      <c r="E24" s="50"/>
      <c r="F24" s="50"/>
      <c r="G24" s="50"/>
      <c r="H24" s="50"/>
      <c r="I24" s="50"/>
      <c r="J24" s="50"/>
      <c r="K24" s="50"/>
      <c r="L24" s="49" t="s">
        <v>3</v>
      </c>
      <c r="M24" s="8"/>
    </row>
    <row r="25" spans="1:13" s="10" customFormat="1" ht="15" customHeight="1">
      <c r="A25" s="8"/>
      <c r="B25" s="8"/>
      <c r="C25" s="53" t="s">
        <v>61</v>
      </c>
      <c r="D25" s="50"/>
      <c r="E25" s="50"/>
      <c r="F25" s="50"/>
      <c r="G25" s="50"/>
      <c r="H25" s="50"/>
      <c r="I25" s="50"/>
      <c r="J25" s="50"/>
      <c r="K25" s="50"/>
      <c r="L25" s="49" t="s">
        <v>3</v>
      </c>
      <c r="M25" s="8"/>
    </row>
    <row r="26" spans="1:13" s="10" customFormat="1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1"/>
      <c r="M26" s="8"/>
    </row>
    <row r="27" spans="1:13" s="10" customFormat="1" ht="14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.75">
      <c r="A29" s="4"/>
      <c r="B29" s="4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14"/>
      <c r="D31" s="4"/>
      <c r="E31" s="4"/>
      <c r="F31" s="4"/>
      <c r="G31" s="4"/>
      <c r="H31" s="4"/>
      <c r="I31" s="4"/>
      <c r="J31" s="4"/>
      <c r="K31" s="4"/>
      <c r="L31" s="15"/>
      <c r="M31" s="4"/>
    </row>
    <row r="32" spans="1:13">
      <c r="A32" s="4"/>
      <c r="B32" s="4"/>
      <c r="C32" s="14"/>
      <c r="D32" s="4"/>
      <c r="E32" s="4"/>
      <c r="F32" s="4"/>
      <c r="G32" s="4"/>
      <c r="H32" s="4"/>
      <c r="I32" s="4"/>
      <c r="J32" s="4"/>
      <c r="K32" s="4"/>
      <c r="L32" s="15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6.149999999999999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4.6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3.9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" customHeight="1">
      <c r="A53" s="4"/>
      <c r="B53" s="4"/>
      <c r="C53" s="4"/>
      <c r="D53" s="4"/>
      <c r="E53" s="4"/>
      <c r="F53" s="4"/>
      <c r="G53" s="4"/>
      <c r="H53" s="59"/>
      <c r="I53" s="59"/>
      <c r="J53" s="59"/>
      <c r="K53" s="59"/>
      <c r="L53" s="59"/>
      <c r="M53" s="4"/>
    </row>
    <row r="54" spans="1:13">
      <c r="A54" s="4"/>
      <c r="B54" s="4"/>
      <c r="C54" s="4"/>
      <c r="D54" s="4"/>
      <c r="E54" s="4"/>
      <c r="F54" s="4"/>
      <c r="G54" s="4"/>
      <c r="H54" s="60">
        <v>1</v>
      </c>
      <c r="I54" s="60"/>
      <c r="J54" s="60"/>
      <c r="K54" s="60"/>
      <c r="L54" s="60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heetProtection selectLockedCells="1" selectUnlockedCells="1"/>
  <mergeCells count="3">
    <mergeCell ref="C11:L11"/>
    <mergeCell ref="H53:L53"/>
    <mergeCell ref="H54:L54"/>
  </mergeCells>
  <hyperlinks>
    <hyperlink ref="L17" location="P2!A1" display="Pág. 2" xr:uid="{224CE99B-E922-4524-A730-6DA1DDC37B95}"/>
    <hyperlink ref="L18" location="P3!A1" display="Pág. 3" xr:uid="{1F5EEEE7-5A54-41E2-AE8E-DD02122D5D96}"/>
    <hyperlink ref="L19" location="P3!A1" display="Pág. 3" xr:uid="{2B3C9748-E004-46D0-8017-912A54125C58}"/>
    <hyperlink ref="L24" location="P3!A1" display="Pág. 3" xr:uid="{6F9ACCB0-F8C4-45D3-944E-CE3CB5CFABE8}"/>
    <hyperlink ref="L25" location="P3!A1" display="Pág. 3" xr:uid="{B6410C3F-B3FA-4C58-8DE1-18E19D93B073}"/>
  </hyperlinks>
  <pageMargins left="0" right="0" top="0" bottom="0" header="0.51180555555555551" footer="0.51180555555555551"/>
  <pageSetup paperSize="9" scale="95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33D6-75E5-4AA2-BAF9-27B472787F88}">
  <sheetPr>
    <pageSetUpPr fitToPage="1"/>
  </sheetPr>
  <dimension ref="A1:N65"/>
  <sheetViews>
    <sheetView zoomScaleNormal="100" workbookViewId="0"/>
  </sheetViews>
  <sheetFormatPr baseColWidth="10" defaultColWidth="8.7109375" defaultRowHeight="14.25"/>
  <cols>
    <col min="1" max="1" width="5.28515625" style="16" customWidth="1"/>
    <col min="2" max="2" width="7.42578125" style="16" customWidth="1"/>
    <col min="3" max="3" width="7.85546875" style="16" customWidth="1"/>
    <col min="4" max="5" width="3.28515625" style="16" customWidth="1"/>
    <col min="6" max="6" width="8.7109375" style="16" customWidth="1"/>
    <col min="7" max="7" width="9.140625" style="16" customWidth="1"/>
    <col min="8" max="10" width="2.7109375" style="16" customWidth="1"/>
    <col min="11" max="11" width="14.140625" style="16" customWidth="1"/>
    <col min="12" max="12" width="27.28515625" style="16" customWidth="1"/>
    <col min="13" max="13" width="5.28515625" style="17" customWidth="1"/>
    <col min="14" max="14" width="20" style="17" customWidth="1"/>
    <col min="15" max="16384" width="8.7109375" style="16"/>
  </cols>
  <sheetData>
    <row r="1" spans="1:14" ht="24.6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4" ht="17.4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4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4" ht="12.6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4" ht="14.45" customHeight="1">
      <c r="A6" s="18"/>
      <c r="B6" s="58" t="s">
        <v>62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19"/>
    </row>
    <row r="7" spans="1:14">
      <c r="A7" s="18"/>
      <c r="B7" s="57" t="s">
        <v>66</v>
      </c>
      <c r="C7" s="6"/>
      <c r="D7" s="6"/>
      <c r="E7" s="6"/>
      <c r="F7" s="6"/>
      <c r="G7" s="6"/>
      <c r="H7" s="6"/>
      <c r="I7" s="6"/>
      <c r="J7" s="6"/>
      <c r="K7" s="6"/>
      <c r="L7" s="6"/>
      <c r="M7" s="19"/>
    </row>
    <row r="8" spans="1:14" ht="6" customHeight="1" thickBot="1">
      <c r="A8" s="1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19"/>
    </row>
    <row r="9" spans="1:14" ht="9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14" s="24" customFormat="1" ht="18.75" customHeight="1">
      <c r="A10" s="21"/>
      <c r="B10" s="54" t="s">
        <v>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22"/>
      <c r="N10" s="23"/>
    </row>
    <row r="11" spans="1:14" s="28" customFormat="1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7"/>
    </row>
    <row r="12" spans="1:14" s="24" customFormat="1" ht="18.75" customHeight="1">
      <c r="A12" s="21"/>
      <c r="B12" s="37" t="s">
        <v>5</v>
      </c>
      <c r="C12" s="37"/>
      <c r="D12" s="37"/>
      <c r="E12" s="37"/>
      <c r="F12" s="37"/>
      <c r="G12" s="37"/>
      <c r="H12" s="37"/>
      <c r="I12" s="37"/>
      <c r="J12" s="37"/>
      <c r="K12" s="37"/>
      <c r="L12" s="38" t="s">
        <v>55</v>
      </c>
      <c r="M12" s="22"/>
      <c r="N12" s="23"/>
    </row>
    <row r="13" spans="1:14" s="28" customFormat="1" ht="12.75" customHeight="1">
      <c r="A13" s="25"/>
      <c r="B13" s="39" t="s">
        <v>7</v>
      </c>
      <c r="C13" s="40"/>
      <c r="D13" s="40"/>
      <c r="E13" s="41"/>
      <c r="F13" s="41"/>
      <c r="G13" s="41"/>
      <c r="H13" s="42"/>
      <c r="I13" s="42"/>
      <c r="J13" s="42"/>
      <c r="K13" s="42"/>
      <c r="L13" s="42"/>
      <c r="M13" s="26"/>
      <c r="N13" s="27"/>
    </row>
    <row r="14" spans="1:14" s="28" customFormat="1" ht="12.75" customHeight="1">
      <c r="A14" s="25"/>
      <c r="B14" s="29" t="s">
        <v>8</v>
      </c>
      <c r="C14" s="25"/>
      <c r="D14" s="25"/>
      <c r="E14" s="30"/>
      <c r="F14" s="30"/>
      <c r="G14" s="30"/>
      <c r="H14" s="31"/>
      <c r="I14" s="31"/>
      <c r="J14" s="31"/>
      <c r="K14" s="31"/>
      <c r="L14" s="31">
        <v>2348</v>
      </c>
      <c r="M14" s="26"/>
      <c r="N14" s="27"/>
    </row>
    <row r="15" spans="1:14" s="28" customFormat="1" ht="12.75" customHeight="1">
      <c r="A15" s="25"/>
      <c r="B15" s="29" t="s">
        <v>9</v>
      </c>
      <c r="C15" s="25"/>
      <c r="D15" s="25"/>
      <c r="E15" s="30"/>
      <c r="F15" s="30"/>
      <c r="G15" s="30"/>
      <c r="H15" s="31"/>
      <c r="I15" s="31"/>
      <c r="J15" s="31"/>
      <c r="K15" s="31"/>
      <c r="L15" s="31">
        <v>1147</v>
      </c>
      <c r="M15" s="26"/>
      <c r="N15" s="27"/>
    </row>
    <row r="16" spans="1:14" s="28" customFormat="1" ht="12.75" customHeight="1">
      <c r="A16" s="25"/>
      <c r="B16" s="39" t="s">
        <v>10</v>
      </c>
      <c r="C16" s="40"/>
      <c r="D16" s="40"/>
      <c r="E16" s="41"/>
      <c r="F16" s="41"/>
      <c r="G16" s="41"/>
      <c r="H16" s="42"/>
      <c r="I16" s="42"/>
      <c r="J16" s="42"/>
      <c r="K16" s="42"/>
      <c r="L16" s="42"/>
      <c r="M16" s="26"/>
      <c r="N16" s="27"/>
    </row>
    <row r="17" spans="1:14" s="28" customFormat="1" ht="12.75" customHeight="1">
      <c r="A17" s="25"/>
      <c r="B17" s="29" t="s">
        <v>11</v>
      </c>
      <c r="C17" s="25"/>
      <c r="D17" s="25"/>
      <c r="E17" s="30"/>
      <c r="F17" s="30"/>
      <c r="G17" s="30"/>
      <c r="H17" s="31"/>
      <c r="I17" s="31"/>
      <c r="J17" s="31"/>
      <c r="K17" s="31"/>
      <c r="L17" s="31">
        <v>8327</v>
      </c>
      <c r="M17" s="26"/>
      <c r="N17" s="27"/>
    </row>
    <row r="18" spans="1:14" s="28" customFormat="1" ht="12.75" customHeight="1">
      <c r="A18" s="25"/>
      <c r="B18" s="39" t="s">
        <v>12</v>
      </c>
      <c r="C18" s="40"/>
      <c r="D18" s="40"/>
      <c r="E18" s="41"/>
      <c r="F18" s="41"/>
      <c r="G18" s="41"/>
      <c r="H18" s="42"/>
      <c r="I18" s="42"/>
      <c r="J18" s="42"/>
      <c r="K18" s="42"/>
      <c r="L18" s="42"/>
      <c r="M18" s="26"/>
      <c r="N18" s="27"/>
    </row>
    <row r="19" spans="1:14" s="28" customFormat="1" ht="12.75" customHeight="1">
      <c r="A19" s="25"/>
      <c r="B19" s="29" t="s">
        <v>13</v>
      </c>
      <c r="C19" s="25"/>
      <c r="D19" s="25"/>
      <c r="E19" s="30"/>
      <c r="F19" s="30"/>
      <c r="G19" s="30"/>
      <c r="H19" s="31"/>
      <c r="I19" s="31"/>
      <c r="J19" s="31"/>
      <c r="K19" s="31"/>
      <c r="L19" s="31">
        <v>6255</v>
      </c>
      <c r="M19" s="26"/>
      <c r="N19" s="27"/>
    </row>
    <row r="20" spans="1:14" s="28" customFormat="1" ht="12.75" customHeight="1">
      <c r="A20" s="25"/>
      <c r="B20" s="29" t="s">
        <v>14</v>
      </c>
      <c r="C20" s="25"/>
      <c r="D20" s="25"/>
      <c r="E20" s="30"/>
      <c r="F20" s="30"/>
      <c r="G20" s="30"/>
      <c r="H20" s="31"/>
      <c r="I20" s="31"/>
      <c r="J20" s="31"/>
      <c r="K20" s="31"/>
      <c r="L20" s="31">
        <v>4388</v>
      </c>
      <c r="M20" s="26"/>
      <c r="N20" s="27"/>
    </row>
    <row r="21" spans="1:14" s="28" customFormat="1" ht="12.75" customHeight="1">
      <c r="A21" s="25"/>
      <c r="B21" s="39" t="s">
        <v>15</v>
      </c>
      <c r="C21" s="40"/>
      <c r="D21" s="40"/>
      <c r="E21" s="41"/>
      <c r="F21" s="41"/>
      <c r="G21" s="41"/>
      <c r="H21" s="42"/>
      <c r="I21" s="42"/>
      <c r="J21" s="42"/>
      <c r="K21" s="42"/>
      <c r="L21" s="42"/>
      <c r="M21" s="26"/>
      <c r="N21" s="27"/>
    </row>
    <row r="22" spans="1:14" s="28" customFormat="1" ht="12.75" customHeight="1">
      <c r="A22" s="25"/>
      <c r="B22" s="29" t="s">
        <v>52</v>
      </c>
      <c r="C22" s="25"/>
      <c r="D22" s="25"/>
      <c r="E22" s="30"/>
      <c r="F22" s="30"/>
      <c r="G22" s="30"/>
      <c r="H22" s="31"/>
      <c r="I22" s="31"/>
      <c r="J22" s="31"/>
      <c r="K22" s="31"/>
      <c r="L22" s="31">
        <v>7845</v>
      </c>
      <c r="M22" s="26"/>
      <c r="N22" s="27"/>
    </row>
    <row r="23" spans="1:14" s="28" customFormat="1" ht="12.75" customHeight="1">
      <c r="A23" s="25"/>
      <c r="B23" s="29" t="s">
        <v>53</v>
      </c>
      <c r="C23" s="25"/>
      <c r="D23" s="25"/>
      <c r="E23" s="30"/>
      <c r="F23" s="30"/>
      <c r="G23" s="30"/>
      <c r="H23" s="31"/>
      <c r="I23" s="31"/>
      <c r="J23" s="31"/>
      <c r="K23" s="31"/>
      <c r="L23" s="31">
        <v>4351</v>
      </c>
      <c r="M23" s="26"/>
      <c r="N23" s="27"/>
    </row>
    <row r="24" spans="1:14" s="28" customFormat="1" ht="12.75" customHeight="1">
      <c r="A24" s="25"/>
      <c r="B24" s="29" t="s">
        <v>16</v>
      </c>
      <c r="C24" s="25"/>
      <c r="D24" s="25"/>
      <c r="E24" s="30"/>
      <c r="F24" s="30"/>
      <c r="G24" s="30"/>
      <c r="H24" s="31"/>
      <c r="I24" s="31"/>
      <c r="J24" s="31"/>
      <c r="K24" s="31"/>
      <c r="L24" s="31">
        <v>26734</v>
      </c>
      <c r="M24" s="26"/>
      <c r="N24" s="27"/>
    </row>
    <row r="25" spans="1:14" s="28" customFormat="1" ht="12.75" customHeight="1">
      <c r="A25" s="25"/>
      <c r="B25" s="29" t="s">
        <v>17</v>
      </c>
      <c r="C25" s="25"/>
      <c r="D25" s="25"/>
      <c r="E25" s="30"/>
      <c r="F25" s="30"/>
      <c r="G25" s="30"/>
      <c r="H25" s="31"/>
      <c r="I25" s="31"/>
      <c r="J25" s="31"/>
      <c r="K25" s="31"/>
      <c r="L25" s="31">
        <v>43894</v>
      </c>
      <c r="M25" s="26"/>
      <c r="N25" s="27"/>
    </row>
    <row r="26" spans="1:14" s="28" customFormat="1" ht="12.75" customHeight="1">
      <c r="A26" s="25"/>
      <c r="B26" s="39" t="s">
        <v>18</v>
      </c>
      <c r="C26" s="40"/>
      <c r="D26" s="40"/>
      <c r="E26" s="41"/>
      <c r="F26" s="41"/>
      <c r="G26" s="41"/>
      <c r="H26" s="42"/>
      <c r="I26" s="42"/>
      <c r="J26" s="42"/>
      <c r="K26" s="42"/>
      <c r="L26" s="42"/>
      <c r="M26" s="26"/>
      <c r="N26" s="27"/>
    </row>
    <row r="27" spans="1:14" s="28" customFormat="1" ht="12.75" customHeight="1">
      <c r="A27" s="25"/>
      <c r="B27" s="29" t="s">
        <v>19</v>
      </c>
      <c r="C27" s="25"/>
      <c r="D27" s="25"/>
      <c r="E27" s="30"/>
      <c r="F27" s="30"/>
      <c r="G27" s="30"/>
      <c r="H27" s="31"/>
      <c r="I27" s="31"/>
      <c r="J27" s="31"/>
      <c r="K27" s="31"/>
      <c r="L27" s="31">
        <v>2192</v>
      </c>
      <c r="M27" s="26"/>
      <c r="N27" s="27"/>
    </row>
    <row r="28" spans="1:14" s="28" customFormat="1" ht="12.75" customHeight="1">
      <c r="A28" s="25"/>
      <c r="B28" s="39" t="s">
        <v>20</v>
      </c>
      <c r="C28" s="40"/>
      <c r="D28" s="40"/>
      <c r="E28" s="41"/>
      <c r="F28" s="41"/>
      <c r="G28" s="41"/>
      <c r="H28" s="42"/>
      <c r="I28" s="42"/>
      <c r="J28" s="42"/>
      <c r="K28" s="42"/>
      <c r="L28" s="42"/>
      <c r="M28" s="26"/>
      <c r="N28" s="27"/>
    </row>
    <row r="29" spans="1:14" s="28" customFormat="1" ht="12.75" customHeight="1">
      <c r="A29" s="25"/>
      <c r="B29" s="29" t="s">
        <v>21</v>
      </c>
      <c r="C29" s="25"/>
      <c r="D29" s="25"/>
      <c r="E29" s="30"/>
      <c r="F29" s="30"/>
      <c r="G29" s="30"/>
      <c r="H29" s="31"/>
      <c r="I29" s="31"/>
      <c r="J29" s="31"/>
      <c r="K29" s="31"/>
      <c r="L29" s="31">
        <v>395</v>
      </c>
      <c r="M29" s="26"/>
      <c r="N29" s="27"/>
    </row>
    <row r="30" spans="1:14" s="28" customFormat="1" ht="12.75" customHeight="1">
      <c r="A30" s="25"/>
      <c r="B30" s="29" t="s">
        <v>22</v>
      </c>
      <c r="C30" s="25"/>
      <c r="D30" s="25"/>
      <c r="E30" s="30"/>
      <c r="F30" s="30"/>
      <c r="G30" s="30"/>
      <c r="H30" s="31"/>
      <c r="I30" s="31"/>
      <c r="J30" s="31"/>
      <c r="K30" s="31"/>
      <c r="L30" s="31">
        <v>3600</v>
      </c>
      <c r="M30" s="26"/>
      <c r="N30" s="27"/>
    </row>
    <row r="31" spans="1:14" s="28" customFormat="1" ht="12.75" customHeight="1">
      <c r="A31" s="25"/>
      <c r="B31" s="29" t="s">
        <v>23</v>
      </c>
      <c r="C31" s="25"/>
      <c r="D31" s="25"/>
      <c r="E31" s="30"/>
      <c r="F31" s="30"/>
      <c r="G31" s="30"/>
      <c r="H31" s="31"/>
      <c r="I31" s="31"/>
      <c r="J31" s="31"/>
      <c r="K31" s="31"/>
      <c r="L31" s="31">
        <v>2001</v>
      </c>
      <c r="M31" s="26"/>
      <c r="N31" s="27"/>
    </row>
    <row r="32" spans="1:14" s="28" customFormat="1" ht="12.75" customHeight="1">
      <c r="A32" s="25"/>
      <c r="B32" s="29" t="s">
        <v>24</v>
      </c>
      <c r="C32" s="25"/>
      <c r="D32" s="25"/>
      <c r="E32" s="30"/>
      <c r="F32" s="30"/>
      <c r="G32" s="30"/>
      <c r="H32" s="31"/>
      <c r="I32" s="31"/>
      <c r="J32" s="31"/>
      <c r="K32" s="31"/>
      <c r="L32" s="31">
        <v>2560</v>
      </c>
      <c r="M32" s="26"/>
      <c r="N32" s="27"/>
    </row>
    <row r="33" spans="1:14" s="28" customFormat="1" ht="12.75" customHeight="1">
      <c r="A33" s="25"/>
      <c r="B33" s="39" t="s">
        <v>25</v>
      </c>
      <c r="C33" s="40"/>
      <c r="D33" s="40"/>
      <c r="E33" s="41"/>
      <c r="F33" s="41"/>
      <c r="G33" s="41"/>
      <c r="H33" s="42"/>
      <c r="I33" s="42"/>
      <c r="J33" s="42"/>
      <c r="K33" s="42"/>
      <c r="L33" s="42"/>
      <c r="M33" s="26"/>
      <c r="N33" s="27"/>
    </row>
    <row r="34" spans="1:14" s="28" customFormat="1" ht="12.75" customHeight="1">
      <c r="A34" s="25"/>
      <c r="B34" s="29" t="s">
        <v>26</v>
      </c>
      <c r="C34" s="25"/>
      <c r="D34" s="25"/>
      <c r="E34" s="30"/>
      <c r="F34" s="30"/>
      <c r="G34" s="30"/>
      <c r="H34" s="31"/>
      <c r="I34" s="31"/>
      <c r="J34" s="31"/>
      <c r="K34" s="31"/>
      <c r="L34" s="31">
        <v>17648</v>
      </c>
      <c r="M34" s="26"/>
      <c r="N34" s="27"/>
    </row>
    <row r="35" spans="1:14" s="28" customFormat="1" ht="12.75" customHeight="1">
      <c r="A35" s="25"/>
      <c r="B35" s="39" t="s">
        <v>27</v>
      </c>
      <c r="C35" s="40"/>
      <c r="D35" s="40"/>
      <c r="E35" s="41"/>
      <c r="F35" s="41"/>
      <c r="G35" s="41"/>
      <c r="H35" s="42"/>
      <c r="I35" s="42"/>
      <c r="J35" s="42"/>
      <c r="K35" s="42"/>
      <c r="L35" s="42"/>
      <c r="M35" s="26"/>
      <c r="N35" s="27"/>
    </row>
    <row r="36" spans="1:14" s="28" customFormat="1" ht="12.75" customHeight="1">
      <c r="A36" s="25"/>
      <c r="B36" s="29" t="s">
        <v>28</v>
      </c>
      <c r="C36" s="25"/>
      <c r="D36" s="25"/>
      <c r="E36" s="30"/>
      <c r="F36" s="30"/>
      <c r="G36" s="30"/>
      <c r="H36" s="31"/>
      <c r="I36" s="31"/>
      <c r="J36" s="31"/>
      <c r="K36" s="31"/>
      <c r="L36" s="31">
        <v>9648</v>
      </c>
      <c r="M36" s="26"/>
      <c r="N36" s="27"/>
    </row>
    <row r="37" spans="1:14" s="28" customFormat="1" ht="12.75" customHeight="1">
      <c r="A37" s="25"/>
      <c r="B37" s="29" t="s">
        <v>29</v>
      </c>
      <c r="C37" s="25"/>
      <c r="D37" s="25"/>
      <c r="E37" s="30"/>
      <c r="F37" s="30"/>
      <c r="G37" s="30"/>
      <c r="H37" s="31"/>
      <c r="I37" s="31"/>
      <c r="J37" s="31"/>
      <c r="K37" s="31"/>
      <c r="L37" s="31">
        <v>7</v>
      </c>
      <c r="M37" s="26"/>
      <c r="N37" s="27"/>
    </row>
    <row r="38" spans="1:14" s="28" customFormat="1" ht="12.75" customHeight="1">
      <c r="A38" s="25"/>
      <c r="B38" s="29" t="s">
        <v>30</v>
      </c>
      <c r="C38" s="25"/>
      <c r="D38" s="25"/>
      <c r="E38" s="30"/>
      <c r="F38" s="30"/>
      <c r="G38" s="30"/>
      <c r="H38" s="31"/>
      <c r="I38" s="31"/>
      <c r="J38" s="31"/>
      <c r="K38" s="31"/>
      <c r="L38" s="31">
        <v>6337</v>
      </c>
      <c r="M38" s="26"/>
      <c r="N38" s="27"/>
    </row>
    <row r="39" spans="1:14" s="28" customFormat="1" ht="12.75" customHeight="1">
      <c r="A39" s="25"/>
      <c r="B39" s="29" t="s">
        <v>31</v>
      </c>
      <c r="C39" s="25"/>
      <c r="D39" s="25"/>
      <c r="E39" s="30"/>
      <c r="F39" s="30"/>
      <c r="G39" s="30"/>
      <c r="H39" s="31"/>
      <c r="I39" s="31"/>
      <c r="J39" s="31"/>
      <c r="K39" s="31"/>
      <c r="L39" s="31">
        <v>34551</v>
      </c>
      <c r="M39" s="26"/>
      <c r="N39" s="27"/>
    </row>
    <row r="40" spans="1:14" s="28" customFormat="1" ht="12.75" customHeight="1">
      <c r="A40" s="25"/>
      <c r="B40" s="39" t="s">
        <v>6</v>
      </c>
      <c r="C40" s="40"/>
      <c r="D40" s="40"/>
      <c r="E40" s="41"/>
      <c r="F40" s="41"/>
      <c r="G40" s="41"/>
      <c r="H40" s="42"/>
      <c r="I40" s="42"/>
      <c r="J40" s="42"/>
      <c r="K40" s="42"/>
      <c r="L40" s="42">
        <f t="shared" ref="L40" si="0">SUM(L14:L39)</f>
        <v>184228</v>
      </c>
      <c r="M40" s="26"/>
      <c r="N40" s="27"/>
    </row>
    <row r="41" spans="1:14" s="28" customFormat="1" ht="3.75" customHeight="1" thickBot="1">
      <c r="A41" s="25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26"/>
      <c r="N41" s="27"/>
    </row>
    <row r="42" spans="1:14" s="28" customFormat="1" ht="12">
      <c r="A42" s="25"/>
      <c r="B42" s="47" t="s">
        <v>63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7"/>
    </row>
    <row r="43" spans="1:14" s="28" customFormat="1" ht="1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7"/>
    </row>
    <row r="44" spans="1:14" s="28" customFormat="1" ht="25.5" customHeight="1">
      <c r="A44" s="25"/>
      <c r="B44" s="61" t="s">
        <v>67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26"/>
      <c r="N44" s="27"/>
    </row>
    <row r="45" spans="1:14" s="28" customFormat="1" ht="27" customHeight="1">
      <c r="A45" s="25"/>
      <c r="B45" s="61" t="s">
        <v>65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26"/>
      <c r="N45" s="27"/>
    </row>
    <row r="46" spans="1:14" s="28" customFormat="1" ht="12">
      <c r="A46" s="25"/>
      <c r="B46" s="3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7"/>
    </row>
    <row r="47" spans="1:14" s="28" customFormat="1" ht="12">
      <c r="A47" s="25"/>
      <c r="B47" s="3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7"/>
    </row>
    <row r="48" spans="1:14" s="28" customFormat="1" ht="12">
      <c r="A48" s="25"/>
      <c r="B48" s="3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7"/>
    </row>
    <row r="49" spans="1:14" s="28" customFormat="1" ht="8.25" customHeight="1">
      <c r="A49" s="25"/>
      <c r="B49" s="3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7"/>
    </row>
    <row r="50" spans="1:14" s="28" customFormat="1" ht="12">
      <c r="A50" s="25"/>
      <c r="B50" s="3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7"/>
    </row>
    <row r="51" spans="1:14" s="28" customFormat="1" ht="12.6" customHeight="1">
      <c r="A51" s="25"/>
      <c r="B51" s="3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7"/>
    </row>
    <row r="52" spans="1:14" s="28" customFormat="1" ht="12">
      <c r="A52" s="25"/>
      <c r="B52" s="3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6"/>
      <c r="N52" s="27"/>
    </row>
    <row r="53" spans="1:14" s="28" customFormat="1" ht="12">
      <c r="A53" s="25"/>
      <c r="B53" s="3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6"/>
      <c r="N53" s="27"/>
    </row>
    <row r="54" spans="1:14" s="28" customFormat="1" ht="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6"/>
      <c r="N54" s="27"/>
    </row>
    <row r="55" spans="1:14" s="28" customFormat="1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6"/>
      <c r="N55" s="27"/>
    </row>
    <row r="56" spans="1:14" s="28" customFormat="1" ht="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N56" s="27"/>
    </row>
    <row r="57" spans="1:14" s="28" customFormat="1" ht="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6"/>
      <c r="N57" s="27"/>
    </row>
    <row r="58" spans="1:14" s="28" customFormat="1" ht="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6"/>
      <c r="N58" s="27"/>
    </row>
    <row r="59" spans="1:14" s="28" customFormat="1" ht="1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6"/>
      <c r="N59" s="27"/>
    </row>
    <row r="60" spans="1:14" s="28" customFormat="1" ht="1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6"/>
      <c r="N60" s="27"/>
    </row>
    <row r="61" spans="1:14" s="28" customFormat="1" ht="6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N61" s="27"/>
    </row>
    <row r="62" spans="1:14" s="28" customFormat="1" ht="14.45" customHeight="1">
      <c r="A62" s="25"/>
      <c r="B62" s="25"/>
      <c r="C62" s="25"/>
      <c r="D62" s="25"/>
      <c r="E62" s="25"/>
      <c r="F62" s="25"/>
      <c r="G62" s="25"/>
      <c r="H62" s="60">
        <v>2</v>
      </c>
      <c r="I62" s="60"/>
      <c r="J62" s="60"/>
      <c r="K62" s="60"/>
      <c r="L62" s="60"/>
      <c r="M62" s="26"/>
      <c r="N62" s="27"/>
    </row>
    <row r="63" spans="1:14" s="28" customFormat="1" ht="14.4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6"/>
      <c r="N63" s="27"/>
    </row>
    <row r="64" spans="1:14" s="28" customFormat="1" ht="12">
      <c r="M64" s="27"/>
      <c r="N64" s="27"/>
    </row>
    <row r="65" spans="13:14" s="28" customFormat="1" ht="12">
      <c r="M65" s="27"/>
      <c r="N65" s="27"/>
    </row>
  </sheetData>
  <sheetProtection selectLockedCells="1" selectUnlockedCells="1"/>
  <mergeCells count="4">
    <mergeCell ref="B6:L6"/>
    <mergeCell ref="H62:L62"/>
    <mergeCell ref="B44:L44"/>
    <mergeCell ref="B45:L45"/>
  </mergeCells>
  <printOptions horizontalCentered="1" verticalCentered="1"/>
  <pageMargins left="0" right="0" top="0" bottom="0" header="0.51181102362204722" footer="0.51181102362204722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CC0C-55C7-4ECB-B0A3-176A22460F10}">
  <dimension ref="A1:L68"/>
  <sheetViews>
    <sheetView zoomScaleNormal="100" workbookViewId="0"/>
  </sheetViews>
  <sheetFormatPr baseColWidth="10" defaultColWidth="11.5703125" defaultRowHeight="14.25"/>
  <cols>
    <col min="1" max="1" width="5.28515625" style="16" customWidth="1"/>
    <col min="2" max="2" width="7.42578125" style="16" customWidth="1"/>
    <col min="3" max="3" width="7.85546875" style="16" customWidth="1"/>
    <col min="4" max="4" width="3.28515625" style="16" customWidth="1"/>
    <col min="5" max="5" width="14.140625" style="16" customWidth="1"/>
    <col min="6" max="10" width="12.28515625" style="16" customWidth="1"/>
    <col min="11" max="11" width="5.28515625" style="17" customWidth="1"/>
    <col min="12" max="12" width="20" style="17" customWidth="1"/>
    <col min="13" max="16384" width="11.5703125" style="16"/>
  </cols>
  <sheetData>
    <row r="1" spans="1:12" ht="24.6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2" ht="17.4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2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2" ht="12.6" customHeight="1">
      <c r="A5" s="18"/>
      <c r="B5" s="18"/>
      <c r="C5" s="18"/>
      <c r="D5" s="18"/>
      <c r="E5" s="18"/>
      <c r="F5" s="18"/>
      <c r="G5" s="18"/>
      <c r="H5" s="18"/>
      <c r="I5" s="18"/>
      <c r="J5" s="20"/>
      <c r="K5" s="19"/>
    </row>
    <row r="6" spans="1:12" ht="14.45" customHeight="1">
      <c r="A6" s="18"/>
      <c r="B6" s="58" t="s">
        <v>62</v>
      </c>
      <c r="C6" s="58"/>
      <c r="D6" s="58"/>
      <c r="E6" s="58"/>
      <c r="F6" s="58"/>
      <c r="G6" s="58"/>
      <c r="H6" s="58"/>
      <c r="I6" s="58"/>
      <c r="J6" s="58"/>
      <c r="K6" s="19"/>
    </row>
    <row r="7" spans="1:12">
      <c r="A7" s="18"/>
      <c r="B7" s="57" t="s">
        <v>66</v>
      </c>
      <c r="C7" s="6"/>
      <c r="D7" s="6"/>
      <c r="E7" s="6"/>
      <c r="F7" s="6"/>
      <c r="G7" s="6"/>
      <c r="H7" s="6"/>
      <c r="I7" s="6"/>
      <c r="J7" s="6"/>
      <c r="K7" s="19"/>
    </row>
    <row r="8" spans="1:12" ht="6" customHeight="1">
      <c r="A8" s="18"/>
      <c r="B8" s="43"/>
      <c r="C8" s="43"/>
      <c r="D8" s="43"/>
      <c r="E8" s="43"/>
      <c r="F8" s="43"/>
      <c r="G8" s="43"/>
      <c r="H8" s="43"/>
      <c r="I8" s="43"/>
      <c r="J8" s="43"/>
      <c r="K8" s="19"/>
    </row>
    <row r="9" spans="1:12" ht="9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2" s="24" customFormat="1" ht="18.75" customHeight="1">
      <c r="A10" s="21"/>
      <c r="B10" s="62" t="s">
        <v>32</v>
      </c>
      <c r="C10" s="63"/>
      <c r="D10" s="63"/>
      <c r="E10" s="63"/>
      <c r="F10" s="63"/>
      <c r="G10" s="63"/>
      <c r="H10" s="63"/>
      <c r="I10" s="63"/>
      <c r="J10" s="64"/>
      <c r="K10" s="22"/>
      <c r="L10" s="23"/>
    </row>
    <row r="11" spans="1:12" s="28" customFormat="1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7"/>
    </row>
    <row r="12" spans="1:12" s="24" customFormat="1" ht="18.75" customHeight="1">
      <c r="A12" s="21"/>
      <c r="B12" s="37" t="s">
        <v>33</v>
      </c>
      <c r="C12" s="37"/>
      <c r="D12" s="37"/>
      <c r="E12" s="37"/>
      <c r="F12" s="38" t="s">
        <v>34</v>
      </c>
      <c r="G12" s="38" t="s">
        <v>35</v>
      </c>
      <c r="H12" s="38" t="s">
        <v>6</v>
      </c>
      <c r="I12" s="38" t="s">
        <v>36</v>
      </c>
      <c r="J12" s="38" t="s">
        <v>37</v>
      </c>
      <c r="K12" s="22"/>
      <c r="L12" s="23"/>
    </row>
    <row r="13" spans="1:12" s="28" customFormat="1" ht="12.75" customHeight="1">
      <c r="A13" s="25"/>
      <c r="B13" s="39" t="s">
        <v>38</v>
      </c>
      <c r="C13" s="40"/>
      <c r="D13" s="40"/>
      <c r="E13" s="41"/>
      <c r="F13" s="42">
        <f>+SUM(F14:F16)</f>
        <v>46232</v>
      </c>
      <c r="G13" s="42">
        <f>+SUM(G14:G16)</f>
        <v>52104</v>
      </c>
      <c r="H13" s="42">
        <f t="shared" ref="H13:H19" si="0">F13+G13</f>
        <v>98336</v>
      </c>
      <c r="I13" s="46">
        <f t="shared" ref="I13:I20" si="1">F13/$H13</f>
        <v>0.47014318255776116</v>
      </c>
      <c r="J13" s="46">
        <f t="shared" ref="J13:J20" si="2">1-I13</f>
        <v>0.52985681744223889</v>
      </c>
      <c r="K13" s="26"/>
      <c r="L13" s="27"/>
    </row>
    <row r="14" spans="1:12" s="28" customFormat="1" ht="12.75" customHeight="1">
      <c r="A14" s="25"/>
      <c r="B14" s="29" t="s">
        <v>39</v>
      </c>
      <c r="C14" s="25"/>
      <c r="D14" s="25"/>
      <c r="E14" s="30"/>
      <c r="F14" s="31">
        <v>20202</v>
      </c>
      <c r="G14" s="31">
        <v>23012</v>
      </c>
      <c r="H14" s="31">
        <f t="shared" si="0"/>
        <v>43214</v>
      </c>
      <c r="I14" s="36">
        <f t="shared" si="1"/>
        <v>0.46748738834636921</v>
      </c>
      <c r="J14" s="36">
        <f t="shared" si="2"/>
        <v>0.53251261165363073</v>
      </c>
      <c r="K14" s="26"/>
      <c r="L14" s="56"/>
    </row>
    <row r="15" spans="1:12" s="28" customFormat="1" ht="12.75" customHeight="1">
      <c r="A15" s="25"/>
      <c r="B15" s="29" t="s">
        <v>40</v>
      </c>
      <c r="C15" s="25"/>
      <c r="D15" s="25"/>
      <c r="E15" s="30"/>
      <c r="F15" s="31">
        <v>7836</v>
      </c>
      <c r="G15" s="31">
        <v>8616</v>
      </c>
      <c r="H15" s="31">
        <f t="shared" si="0"/>
        <v>16452</v>
      </c>
      <c r="I15" s="36">
        <f t="shared" si="1"/>
        <v>0.4762946754194019</v>
      </c>
      <c r="J15" s="36">
        <f t="shared" si="2"/>
        <v>0.52370532458059804</v>
      </c>
      <c r="K15" s="26"/>
      <c r="L15" s="56"/>
    </row>
    <row r="16" spans="1:12" s="28" customFormat="1" ht="12.75" customHeight="1">
      <c r="A16" s="25"/>
      <c r="B16" s="29" t="s">
        <v>41</v>
      </c>
      <c r="C16" s="25"/>
      <c r="D16" s="25"/>
      <c r="E16" s="30"/>
      <c r="F16" s="31">
        <v>18194</v>
      </c>
      <c r="G16" s="31">
        <v>20476</v>
      </c>
      <c r="H16" s="31">
        <f t="shared" si="0"/>
        <v>38670</v>
      </c>
      <c r="I16" s="36">
        <f t="shared" si="1"/>
        <v>0.47049392293767778</v>
      </c>
      <c r="J16" s="36">
        <f t="shared" si="2"/>
        <v>0.52950607706232222</v>
      </c>
      <c r="K16" s="26"/>
      <c r="L16" s="56"/>
    </row>
    <row r="17" spans="1:12" s="28" customFormat="1" ht="12.75" customHeight="1">
      <c r="A17" s="25"/>
      <c r="B17" s="39" t="s">
        <v>42</v>
      </c>
      <c r="C17" s="40"/>
      <c r="D17" s="40"/>
      <c r="E17" s="41"/>
      <c r="F17" s="42">
        <f>+SUM(F18:F19)</f>
        <v>40865</v>
      </c>
      <c r="G17" s="42">
        <f>+SUM(G18:G19)</f>
        <v>45027</v>
      </c>
      <c r="H17" s="42">
        <f>F17+G17</f>
        <v>85892</v>
      </c>
      <c r="I17" s="46">
        <f t="shared" si="1"/>
        <v>0.47577189959484001</v>
      </c>
      <c r="J17" s="46">
        <f t="shared" si="2"/>
        <v>0.52422810040515999</v>
      </c>
      <c r="K17" s="26"/>
      <c r="L17" s="56"/>
    </row>
    <row r="18" spans="1:12" s="28" customFormat="1" ht="12.75" customHeight="1">
      <c r="A18" s="25"/>
      <c r="B18" s="29" t="s">
        <v>43</v>
      </c>
      <c r="C18" s="25"/>
      <c r="D18" s="25"/>
      <c r="E18" s="30"/>
      <c r="F18" s="31">
        <v>27674</v>
      </c>
      <c r="G18" s="31">
        <v>30363</v>
      </c>
      <c r="H18" s="31">
        <f t="shared" si="0"/>
        <v>58037</v>
      </c>
      <c r="I18" s="36">
        <f t="shared" si="1"/>
        <v>0.47683374399090234</v>
      </c>
      <c r="J18" s="36">
        <f t="shared" si="2"/>
        <v>0.52316625600909772</v>
      </c>
      <c r="K18" s="26"/>
      <c r="L18" s="56"/>
    </row>
    <row r="19" spans="1:12" s="28" customFormat="1" ht="12.75" customHeight="1">
      <c r="A19" s="25"/>
      <c r="B19" s="29" t="s">
        <v>44</v>
      </c>
      <c r="C19" s="25"/>
      <c r="D19" s="25"/>
      <c r="E19" s="30"/>
      <c r="F19" s="31">
        <v>13191</v>
      </c>
      <c r="G19" s="31">
        <v>14664</v>
      </c>
      <c r="H19" s="31">
        <f t="shared" si="0"/>
        <v>27855</v>
      </c>
      <c r="I19" s="36">
        <f t="shared" si="1"/>
        <v>0.47355950457727519</v>
      </c>
      <c r="J19" s="36">
        <f t="shared" si="2"/>
        <v>0.52644049542272486</v>
      </c>
      <c r="K19" s="26"/>
      <c r="L19" s="56"/>
    </row>
    <row r="20" spans="1:12" s="28" customFormat="1" ht="12.75" customHeight="1">
      <c r="A20" s="25"/>
      <c r="B20" s="39" t="s">
        <v>6</v>
      </c>
      <c r="C20" s="40"/>
      <c r="D20" s="40"/>
      <c r="E20" s="41"/>
      <c r="F20" s="42">
        <f>F13+F17</f>
        <v>87097</v>
      </c>
      <c r="G20" s="42">
        <f>G13+G17</f>
        <v>97131</v>
      </c>
      <c r="H20" s="42">
        <f>H13+H17</f>
        <v>184228</v>
      </c>
      <c r="I20" s="46">
        <f t="shared" si="1"/>
        <v>0.47276744034565865</v>
      </c>
      <c r="J20" s="46">
        <f t="shared" si="2"/>
        <v>0.52723255965434135</v>
      </c>
      <c r="K20" s="26"/>
      <c r="L20" s="27"/>
    </row>
    <row r="21" spans="1:12" s="28" customFormat="1" ht="3.75" customHeight="1">
      <c r="A21" s="25"/>
      <c r="B21" s="44"/>
      <c r="C21" s="44"/>
      <c r="D21" s="44"/>
      <c r="E21" s="44"/>
      <c r="F21" s="44"/>
      <c r="G21" s="44"/>
      <c r="H21" s="44"/>
      <c r="I21" s="44"/>
      <c r="J21" s="45"/>
      <c r="K21" s="26"/>
      <c r="L21" s="27"/>
    </row>
    <row r="22" spans="1:12" s="28" customFormat="1" ht="12">
      <c r="A22" s="25"/>
      <c r="B22" s="32" t="s">
        <v>64</v>
      </c>
      <c r="C22" s="25"/>
      <c r="D22" s="25"/>
      <c r="E22" s="25"/>
      <c r="F22" s="25"/>
      <c r="G22" s="25"/>
      <c r="H22" s="25"/>
      <c r="I22" s="25"/>
      <c r="J22" s="31"/>
      <c r="K22" s="26"/>
      <c r="L22" s="27"/>
    </row>
    <row r="23" spans="1:12" s="28" customFormat="1" ht="12">
      <c r="A23" s="25"/>
      <c r="B23" s="25"/>
      <c r="C23" s="25"/>
      <c r="D23" s="25"/>
      <c r="E23" s="25"/>
      <c r="F23" s="25"/>
      <c r="G23" s="25"/>
      <c r="H23" s="25"/>
      <c r="I23" s="25"/>
      <c r="J23" s="31"/>
      <c r="K23" s="26"/>
      <c r="L23" s="27"/>
    </row>
    <row r="24" spans="1:12" s="28" customFormat="1" ht="12">
      <c r="A24" s="25"/>
      <c r="B24" s="34"/>
      <c r="C24" s="25"/>
      <c r="D24" s="25"/>
      <c r="E24" s="25"/>
      <c r="F24" s="25"/>
      <c r="G24" s="25"/>
      <c r="H24" s="25"/>
      <c r="I24" s="25"/>
      <c r="J24" s="31"/>
      <c r="K24" s="26"/>
      <c r="L24" s="27"/>
    </row>
    <row r="25" spans="1:12" s="28" customFormat="1" ht="12">
      <c r="A25" s="25"/>
      <c r="B25" s="34"/>
      <c r="C25" s="25"/>
      <c r="D25" s="25"/>
      <c r="E25" s="25"/>
      <c r="F25" s="25"/>
      <c r="G25" s="25"/>
      <c r="H25" s="25"/>
      <c r="I25" s="25"/>
      <c r="J25" s="31"/>
      <c r="K25" s="26"/>
      <c r="L25" s="27"/>
    </row>
    <row r="26" spans="1:12" s="24" customFormat="1" ht="18.75" customHeight="1">
      <c r="A26" s="21"/>
      <c r="B26" s="62" t="s">
        <v>54</v>
      </c>
      <c r="C26" s="63"/>
      <c r="D26" s="63"/>
      <c r="E26" s="63"/>
      <c r="F26" s="63"/>
      <c r="G26" s="63"/>
      <c r="H26" s="63"/>
      <c r="I26" s="63"/>
      <c r="J26" s="64"/>
      <c r="K26" s="22"/>
      <c r="L26" s="23"/>
    </row>
    <row r="27" spans="1:12" s="28" customFormat="1" ht="3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7"/>
    </row>
    <row r="28" spans="1:12" s="24" customFormat="1" ht="18.75" customHeight="1">
      <c r="A28" s="21"/>
      <c r="B28" s="37" t="s">
        <v>45</v>
      </c>
      <c r="C28" s="37"/>
      <c r="D28" s="37"/>
      <c r="E28" s="37"/>
      <c r="F28" s="38" t="s">
        <v>34</v>
      </c>
      <c r="G28" s="38" t="s">
        <v>35</v>
      </c>
      <c r="H28" s="38" t="s">
        <v>6</v>
      </c>
      <c r="I28" s="38" t="s">
        <v>36</v>
      </c>
      <c r="J28" s="38" t="s">
        <v>37</v>
      </c>
      <c r="K28" s="22"/>
      <c r="L28" s="23"/>
    </row>
    <row r="29" spans="1:12" s="28" customFormat="1" ht="12.75" customHeight="1">
      <c r="A29" s="25"/>
      <c r="B29" s="39" t="s">
        <v>46</v>
      </c>
      <c r="C29" s="40"/>
      <c r="D29" s="40"/>
      <c r="E29" s="41"/>
      <c r="F29" s="42">
        <v>79284</v>
      </c>
      <c r="G29" s="42">
        <v>86346</v>
      </c>
      <c r="H29" s="42">
        <f>F29+G29</f>
        <v>165630</v>
      </c>
      <c r="I29" s="46">
        <f>F29/$H29</f>
        <v>0.47868139829740991</v>
      </c>
      <c r="J29" s="46">
        <f>1-I29</f>
        <v>0.52131860170259015</v>
      </c>
      <c r="K29" s="26"/>
      <c r="L29" s="56"/>
    </row>
    <row r="30" spans="1:12" s="28" customFormat="1" ht="12.75" customHeight="1">
      <c r="A30" s="25"/>
      <c r="B30" s="39" t="s">
        <v>47</v>
      </c>
      <c r="C30" s="40"/>
      <c r="D30" s="40"/>
      <c r="E30" s="41"/>
      <c r="F30" s="42">
        <f>+SUM(F31:F32)</f>
        <v>7813</v>
      </c>
      <c r="G30" s="42">
        <f>+SUM(G31:G32)</f>
        <v>10785</v>
      </c>
      <c r="H30" s="42">
        <f>F30+G30</f>
        <v>18598</v>
      </c>
      <c r="I30" s="46">
        <f>F30/$H30</f>
        <v>0.42009893536939458</v>
      </c>
      <c r="J30" s="46">
        <f>1-I30</f>
        <v>0.57990106463060542</v>
      </c>
      <c r="K30" s="26"/>
      <c r="L30" s="56"/>
    </row>
    <row r="31" spans="1:12" s="28" customFormat="1" ht="12.75" customHeight="1">
      <c r="A31" s="25"/>
      <c r="B31" s="29" t="s">
        <v>48</v>
      </c>
      <c r="C31" s="25"/>
      <c r="D31" s="25"/>
      <c r="E31" s="30"/>
      <c r="F31" s="31">
        <v>2348</v>
      </c>
      <c r="G31" s="31">
        <v>2900</v>
      </c>
      <c r="H31" s="31">
        <f>F31+G31</f>
        <v>5248</v>
      </c>
      <c r="I31" s="36">
        <f>F31/$H31</f>
        <v>0.44740853658536583</v>
      </c>
      <c r="J31" s="36">
        <f>1-I31</f>
        <v>0.55259146341463417</v>
      </c>
      <c r="K31" s="26"/>
      <c r="L31" s="27"/>
    </row>
    <row r="32" spans="1:12" s="28" customFormat="1" ht="12.75" customHeight="1">
      <c r="A32" s="25"/>
      <c r="B32" s="29" t="s">
        <v>49</v>
      </c>
      <c r="C32" s="25"/>
      <c r="D32" s="25"/>
      <c r="E32" s="30"/>
      <c r="F32" s="31">
        <v>5465</v>
      </c>
      <c r="G32" s="31">
        <v>7885</v>
      </c>
      <c r="H32" s="31">
        <f>F32+G32</f>
        <v>13350</v>
      </c>
      <c r="I32" s="36">
        <f>F32/$H32</f>
        <v>0.4093632958801498</v>
      </c>
      <c r="J32" s="36">
        <f>1-I32</f>
        <v>0.59063670411985014</v>
      </c>
      <c r="K32" s="26"/>
      <c r="L32" s="27"/>
    </row>
    <row r="33" spans="1:12" s="28" customFormat="1" ht="12.75" customHeight="1">
      <c r="A33" s="25"/>
      <c r="B33" s="39" t="s">
        <v>6</v>
      </c>
      <c r="C33" s="40"/>
      <c r="D33" s="40"/>
      <c r="E33" s="41"/>
      <c r="F33" s="42">
        <f>F29+F30</f>
        <v>87097</v>
      </c>
      <c r="G33" s="42">
        <f>G29+G30</f>
        <v>97131</v>
      </c>
      <c r="H33" s="42">
        <f>F33+G33</f>
        <v>184228</v>
      </c>
      <c r="I33" s="46">
        <f>F33/$H33</f>
        <v>0.47276744034565865</v>
      </c>
      <c r="J33" s="46">
        <f>1-I33</f>
        <v>0.52723255965434135</v>
      </c>
      <c r="K33" s="26"/>
      <c r="L33" s="27"/>
    </row>
    <row r="34" spans="1:12" s="28" customFormat="1" ht="3.75" customHeight="1" thickBot="1">
      <c r="A34" s="25"/>
      <c r="B34" s="44"/>
      <c r="C34" s="44"/>
      <c r="D34" s="44"/>
      <c r="E34" s="44"/>
      <c r="F34" s="44"/>
      <c r="G34" s="44"/>
      <c r="H34" s="44"/>
      <c r="I34" s="44"/>
      <c r="J34" s="45"/>
      <c r="K34" s="26"/>
      <c r="L34" s="27"/>
    </row>
    <row r="35" spans="1:12" s="28" customFormat="1" ht="12">
      <c r="A35" s="25"/>
      <c r="B35" s="32" t="s">
        <v>64</v>
      </c>
      <c r="C35" s="25"/>
      <c r="D35" s="25"/>
      <c r="E35" s="25"/>
      <c r="F35" s="25"/>
      <c r="G35" s="25"/>
      <c r="H35" s="25"/>
      <c r="I35" s="25"/>
      <c r="J35" s="31"/>
      <c r="K35" s="26"/>
      <c r="L35" s="27"/>
    </row>
    <row r="36" spans="1:12" s="28" customFormat="1" ht="12">
      <c r="A36" s="25"/>
      <c r="B36" s="25"/>
      <c r="C36" s="25"/>
      <c r="D36" s="25"/>
      <c r="E36" s="25"/>
      <c r="F36" s="25"/>
      <c r="G36" s="25"/>
      <c r="H36" s="25"/>
      <c r="I36" s="25"/>
      <c r="J36" s="31"/>
      <c r="K36" s="26"/>
      <c r="L36" s="27"/>
    </row>
    <row r="37" spans="1:12" s="28" customFormat="1" ht="1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6"/>
      <c r="L37" s="27"/>
    </row>
    <row r="38" spans="1:12" s="28" customFormat="1" ht="12.75" customHeight="1">
      <c r="A38" s="25"/>
      <c r="B38" s="35" t="s">
        <v>50</v>
      </c>
      <c r="C38" s="25"/>
      <c r="D38" s="25"/>
      <c r="E38" s="25"/>
      <c r="F38" s="25"/>
      <c r="G38" s="25"/>
      <c r="H38" s="25"/>
      <c r="I38" s="25"/>
      <c r="J38" s="25"/>
      <c r="K38" s="26"/>
      <c r="L38" s="27"/>
    </row>
    <row r="39" spans="1:12" s="28" customFormat="1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6"/>
    </row>
    <row r="40" spans="1:12" s="28" customFormat="1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27"/>
    </row>
    <row r="41" spans="1:12" s="28" customFormat="1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27"/>
    </row>
    <row r="42" spans="1:12" s="28" customFormat="1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27"/>
    </row>
    <row r="43" spans="1:12" s="28" customFormat="1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27"/>
    </row>
    <row r="44" spans="1:12" s="28" customFormat="1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27"/>
    </row>
    <row r="45" spans="1:12" s="28" customFormat="1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27"/>
    </row>
    <row r="46" spans="1:12" s="28" customFormat="1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27"/>
    </row>
    <row r="47" spans="1:12" s="28" customFormat="1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7"/>
    </row>
    <row r="48" spans="1:12" s="28" customFormat="1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7"/>
    </row>
    <row r="49" spans="1:12" s="28" customFormat="1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7"/>
    </row>
    <row r="50" spans="1:12" s="28" customFormat="1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7"/>
    </row>
    <row r="51" spans="1:12" s="28" customFormat="1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7"/>
    </row>
    <row r="52" spans="1:12" s="28" customFormat="1" ht="12.75" customHeight="1">
      <c r="A52" s="25"/>
      <c r="B52" s="35" t="s">
        <v>51</v>
      </c>
      <c r="C52" s="25"/>
      <c r="D52" s="25"/>
      <c r="E52" s="25"/>
      <c r="F52" s="25"/>
      <c r="G52" s="25"/>
      <c r="H52" s="25"/>
      <c r="I52" s="25"/>
      <c r="J52" s="25"/>
      <c r="K52" s="26"/>
      <c r="L52" s="27"/>
    </row>
    <row r="53" spans="1:12" s="28" customFormat="1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6"/>
      <c r="L53" s="27"/>
    </row>
    <row r="54" spans="1:12" s="28" customFormat="1" ht="12">
      <c r="A54" s="25"/>
      <c r="B54" s="35"/>
      <c r="C54" s="25"/>
      <c r="D54" s="25"/>
      <c r="E54" s="25"/>
      <c r="F54" s="25"/>
      <c r="G54" s="25"/>
      <c r="H54" s="25"/>
      <c r="I54" s="25"/>
      <c r="J54" s="31"/>
      <c r="K54" s="26"/>
      <c r="L54" s="27"/>
    </row>
    <row r="55" spans="1:12" s="28" customFormat="1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6"/>
      <c r="L55" s="27"/>
    </row>
    <row r="56" spans="1:12" s="28" customFormat="1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27"/>
    </row>
    <row r="57" spans="1:12" s="28" customFormat="1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6"/>
      <c r="L57" s="27"/>
    </row>
    <row r="58" spans="1:12" s="28" customFormat="1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27"/>
    </row>
    <row r="59" spans="1:12" s="28" customFormat="1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6"/>
      <c r="L59" s="27"/>
    </row>
    <row r="60" spans="1:12" s="28" customFormat="1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27"/>
    </row>
    <row r="61" spans="1:12" s="28" customFormat="1" ht="12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27"/>
    </row>
    <row r="62" spans="1:12" s="28" customFormat="1" ht="1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27"/>
    </row>
    <row r="63" spans="1:12" s="28" customFormat="1" ht="1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6"/>
      <c r="L63" s="27"/>
    </row>
    <row r="64" spans="1:12" s="28" customFormat="1" ht="1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27"/>
    </row>
    <row r="65" spans="1:12" s="28" customFormat="1" ht="14.45" customHeight="1">
      <c r="A65" s="25"/>
      <c r="B65" s="25"/>
      <c r="C65" s="25"/>
      <c r="D65" s="25"/>
      <c r="E65" s="25"/>
      <c r="F65" s="25"/>
      <c r="G65" s="60">
        <v>3</v>
      </c>
      <c r="H65" s="60"/>
      <c r="I65" s="60"/>
      <c r="J65" s="60"/>
      <c r="K65" s="26"/>
      <c r="L65" s="27"/>
    </row>
    <row r="66" spans="1:12" s="28" customFormat="1" ht="14.4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27"/>
    </row>
    <row r="67" spans="1:12" s="28" customFormat="1" ht="12">
      <c r="K67" s="27"/>
      <c r="L67" s="27"/>
    </row>
    <row r="68" spans="1:12" s="28" customFormat="1" ht="12">
      <c r="K68" s="27"/>
      <c r="L68" s="27"/>
    </row>
  </sheetData>
  <sheetProtection selectLockedCells="1" selectUnlockedCells="1"/>
  <mergeCells count="4">
    <mergeCell ref="B6:J6"/>
    <mergeCell ref="B10:J10"/>
    <mergeCell ref="B26:J26"/>
    <mergeCell ref="G65:J65"/>
  </mergeCells>
  <printOptions horizontalCentered="1" verticalCentered="1"/>
  <pageMargins left="0" right="0" top="0" bottom="0" header="0.51181102362204722" footer="0.51181102362204722"/>
  <pageSetup paperSize="9" scale="9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P1</vt:lpstr>
      <vt:lpstr>P2</vt:lpstr>
      <vt:lpstr>P3</vt:lpstr>
      <vt:lpstr>'P1'!Área_de_impresión</vt:lpstr>
      <vt:lpstr>'P2'!Área_de_impresión</vt:lpstr>
      <vt:lpstr>'P3'!Área_de_impresión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Padilla Sanchez</dc:creator>
  <cp:lastModifiedBy>Estefanía García Arias</cp:lastModifiedBy>
  <cp:lastPrinted>2026-03-23T11:01:40Z</cp:lastPrinted>
  <dcterms:created xsi:type="dcterms:W3CDTF">2026-01-26T08:33:26Z</dcterms:created>
  <dcterms:modified xsi:type="dcterms:W3CDTF">2026-03-31T11:27:14Z</dcterms:modified>
</cp:coreProperties>
</file>