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Comun\estadistica\09_DIFUSION\Web 2025\Museos\260304_Avance dic25\"/>
    </mc:Choice>
  </mc:AlternateContent>
  <xr:revisionPtr revIDLastSave="0" documentId="13_ncr:1_{8104730A-317B-41A3-B915-3C105D5EE645}" xr6:coauthVersionLast="47" xr6:coauthVersionMax="47" xr10:uidLastSave="{00000000-0000-0000-0000-000000000000}"/>
  <bookViews>
    <workbookView xWindow="-120" yWindow="-120" windowWidth="29040" windowHeight="15720" tabRatio="500" xr2:uid="{BA742603-83A2-4C35-BC26-336573CA7002}"/>
  </bookViews>
  <sheets>
    <sheet name="Portada" sheetId="1" r:id="rId1"/>
    <sheet name="P1" sheetId="2" r:id="rId2"/>
    <sheet name="P2" sheetId="3" r:id="rId3"/>
    <sheet name="P3" sheetId="4" r:id="rId4"/>
  </sheets>
  <definedNames>
    <definedName name="_xlnm.Print_Area" localSheetId="1">'P1'!$A$1:$M$55</definedName>
    <definedName name="_xlnm.Print_Area" localSheetId="2">'P2'!$A$1:$Y$64</definedName>
    <definedName name="_xlnm.Print_Area" localSheetId="3">'P3'!$A$1:$K$66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3" l="1"/>
  <c r="X17" i="3"/>
  <c r="X19" i="3"/>
  <c r="X20" i="3"/>
  <c r="X22" i="3"/>
  <c r="X23" i="3"/>
  <c r="X24" i="3"/>
  <c r="X25" i="3"/>
  <c r="X27" i="3"/>
  <c r="X29" i="3"/>
  <c r="X30" i="3"/>
  <c r="X31" i="3"/>
  <c r="X32" i="3"/>
  <c r="X34" i="3"/>
  <c r="X36" i="3"/>
  <c r="X37" i="3"/>
  <c r="X38" i="3"/>
  <c r="X39" i="3"/>
  <c r="X14" i="3"/>
  <c r="W40" i="3"/>
  <c r="G30" i="4"/>
  <c r="G33" i="4" s="1"/>
  <c r="F30" i="4"/>
  <c r="G17" i="4"/>
  <c r="G20" i="4" s="1"/>
  <c r="F17" i="4"/>
  <c r="G13" i="4"/>
  <c r="F13" i="4"/>
  <c r="U40" i="3"/>
  <c r="V40" i="3"/>
  <c r="Q40" i="3"/>
  <c r="R40" i="3"/>
  <c r="O40" i="3"/>
  <c r="P40" i="3"/>
  <c r="L40" i="3"/>
  <c r="M40" i="3"/>
  <c r="N40" i="3"/>
  <c r="S40" i="3"/>
  <c r="T40" i="3"/>
  <c r="H14" i="4"/>
  <c r="I14" i="4" s="1"/>
  <c r="J14" i="4" s="1"/>
  <c r="H15" i="4"/>
  <c r="I15" i="4"/>
  <c r="J15" i="4" s="1"/>
  <c r="H16" i="4"/>
  <c r="I16" i="4" s="1"/>
  <c r="J16" i="4" s="1"/>
  <c r="H18" i="4"/>
  <c r="I18" i="4"/>
  <c r="J18" i="4" s="1"/>
  <c r="H19" i="4"/>
  <c r="I19" i="4"/>
  <c r="J19" i="4" s="1"/>
  <c r="H29" i="4"/>
  <c r="I29" i="4" s="1"/>
  <c r="J29" i="4" s="1"/>
  <c r="H31" i="4"/>
  <c r="I31" i="4"/>
  <c r="J31" i="4" s="1"/>
  <c r="H32" i="4"/>
  <c r="I32" i="4" s="1"/>
  <c r="J32" i="4" s="1"/>
  <c r="F33" i="4"/>
  <c r="H30" i="4" l="1"/>
  <c r="H17" i="4"/>
  <c r="I17" i="4" s="1"/>
  <c r="J17" i="4" s="1"/>
  <c r="X40" i="3"/>
  <c r="I30" i="4"/>
  <c r="J30" i="4" s="1"/>
  <c r="H33" i="4"/>
  <c r="I33" i="4" s="1"/>
  <c r="J33" i="4" s="1"/>
  <c r="F20" i="4"/>
  <c r="H13" i="4"/>
  <c r="H20" i="4" s="1"/>
  <c r="I20" i="4" s="1"/>
  <c r="J20" i="4" s="1"/>
  <c r="I13" i="4" l="1"/>
  <c r="J13" i="4" s="1"/>
</calcChain>
</file>

<file path=xl/sharedStrings.xml><?xml version="1.0" encoding="utf-8"?>
<sst xmlns="http://schemas.openxmlformats.org/spreadsheetml/2006/main" count="97" uniqueCount="81">
  <si>
    <t>SUMARIO</t>
  </si>
  <si>
    <t>TABLAS</t>
  </si>
  <si>
    <t>Pág. 2</t>
  </si>
  <si>
    <t>Pág. 3</t>
  </si>
  <si>
    <r>
      <rPr>
        <b/>
        <sz val="10"/>
        <color indexed="8"/>
        <rFont val="Source Sans Pro"/>
        <family val="2"/>
      </rPr>
      <t>Tabla 1.</t>
    </r>
    <r>
      <rPr>
        <sz val="10"/>
        <color indexed="8"/>
        <rFont val="Source Sans Pro"/>
        <family val="2"/>
      </rPr>
      <t xml:space="preserve"> Evolución mensual del número total de personas usuarias por centro</t>
    </r>
  </si>
  <si>
    <t>Museos</t>
  </si>
  <si>
    <t>TOTAL</t>
  </si>
  <si>
    <t>Almería</t>
  </si>
  <si>
    <t>Museo de Almería</t>
  </si>
  <si>
    <t>Centro Andaluz de la Fotografía</t>
  </si>
  <si>
    <t>Cádiz</t>
  </si>
  <si>
    <t>Museo de Cádiz</t>
  </si>
  <si>
    <t>Córdoba</t>
  </si>
  <si>
    <t>Museo Arqueológico de Córdoba</t>
  </si>
  <si>
    <t>Museo de Bellas Artes de Córdoba</t>
  </si>
  <si>
    <t>Granada</t>
  </si>
  <si>
    <t>Museo de Bellas Artes de Granada</t>
  </si>
  <si>
    <t>Museo de la Alhambra</t>
  </si>
  <si>
    <t>Huelva</t>
  </si>
  <si>
    <t>Museo de Huelva</t>
  </si>
  <si>
    <t>Jaén</t>
  </si>
  <si>
    <t>Museo de Artes y Costumbres Populares del Alto Guadalquivir</t>
  </si>
  <si>
    <t>Museo de Jaén</t>
  </si>
  <si>
    <t>Museo Íbero</t>
  </si>
  <si>
    <t>Museo Arqueológico de Úbeda</t>
  </si>
  <si>
    <t>Málaga</t>
  </si>
  <si>
    <t>Museo de Málaga</t>
  </si>
  <si>
    <t>Sevilla</t>
  </si>
  <si>
    <t>Centro Andaluz de Arte Contemporáneo</t>
  </si>
  <si>
    <t>Museo Arqueológico de Sevilla</t>
  </si>
  <si>
    <t>Museo de Artes y Costumbres Populares de Sevilla</t>
  </si>
  <si>
    <t>Museo de Bellas Artes de Sevilla</t>
  </si>
  <si>
    <r>
      <rPr>
        <b/>
        <sz val="10"/>
        <color indexed="8"/>
        <rFont val="Source Sans Pro"/>
        <family val="2"/>
      </rPr>
      <t>Tabla 2.</t>
    </r>
    <r>
      <rPr>
        <sz val="10"/>
        <color indexed="8"/>
        <rFont val="Source Sans Pro"/>
        <family val="2"/>
      </rPr>
      <t xml:space="preserve"> Número total de personas usuarias por procedencia y sexo</t>
    </r>
  </si>
  <si>
    <t>Procedencia</t>
  </si>
  <si>
    <t>Hombres</t>
  </si>
  <si>
    <t>Mujeres</t>
  </si>
  <si>
    <t>% Hombres</t>
  </si>
  <si>
    <t>% Mujeres</t>
  </si>
  <si>
    <t>Procedencia española</t>
  </si>
  <si>
    <t>Locales</t>
  </si>
  <si>
    <t>Resto de andaluces</t>
  </si>
  <si>
    <t>Resto de españoles</t>
  </si>
  <si>
    <t>Procedencia extranjera</t>
  </si>
  <si>
    <t>Unión Europea</t>
  </si>
  <si>
    <t>Resto del mundo</t>
  </si>
  <si>
    <t>Tipo de visita</t>
  </si>
  <si>
    <t>Individuales</t>
  </si>
  <si>
    <t>Grupos</t>
  </si>
  <si>
    <t>Grupos escolares</t>
  </si>
  <si>
    <t>Otros grupos</t>
  </si>
  <si>
    <r>
      <rPr>
        <b/>
        <sz val="9"/>
        <color indexed="8"/>
        <rFont val="Source Sans Pro"/>
        <family val="2"/>
      </rPr>
      <t>Gráfico 1.</t>
    </r>
    <r>
      <rPr>
        <sz val="9"/>
        <color indexed="8"/>
        <rFont val="Source Sans Pro"/>
        <family val="2"/>
      </rPr>
      <t xml:space="preserve"> Número total de personas usuarias por procedencia</t>
    </r>
  </si>
  <si>
    <r>
      <rPr>
        <b/>
        <sz val="9"/>
        <color indexed="8"/>
        <rFont val="Source Sans Pro"/>
        <family val="2"/>
      </rPr>
      <t>Gráfico 2.</t>
    </r>
    <r>
      <rPr>
        <sz val="9"/>
        <color indexed="8"/>
        <rFont val="Source Sans Pro"/>
        <family val="2"/>
      </rPr>
      <t xml:space="preserve"> Número total de personas usuarias según tipo de visita</t>
    </r>
  </si>
  <si>
    <t>Museo Arqueológico de Granada</t>
  </si>
  <si>
    <t>Museo Casa de los Tiros</t>
  </si>
  <si>
    <r>
      <t>Tabla 3.</t>
    </r>
    <r>
      <rPr>
        <sz val="10"/>
        <color indexed="8"/>
        <rFont val="Source Sans Pro"/>
        <family val="2"/>
      </rPr>
      <t xml:space="preserve"> Número total de personas usuarias por tipo de visita y sexo</t>
    </r>
  </si>
  <si>
    <t>Enero</t>
  </si>
  <si>
    <t>Febrero</t>
  </si>
  <si>
    <t>Total</t>
  </si>
  <si>
    <t>Marzo</t>
  </si>
  <si>
    <r>
      <t xml:space="preserve">Tabla 1. </t>
    </r>
    <r>
      <rPr>
        <sz val="9.5"/>
        <color indexed="8"/>
        <rFont val="Source Sans Pro"/>
        <family val="2"/>
      </rPr>
      <t>Evolución mensual del número total de personas usuarias por centro</t>
    </r>
  </si>
  <si>
    <r>
      <t xml:space="preserve">Tabla 2. </t>
    </r>
    <r>
      <rPr>
        <sz val="9.5"/>
        <color indexed="8"/>
        <rFont val="Source Sans Pro"/>
        <family val="2"/>
      </rPr>
      <t>Número total de personas usuarias por procedencia y sexo</t>
    </r>
  </si>
  <si>
    <r>
      <t xml:space="preserve">Tabla 3. </t>
    </r>
    <r>
      <rPr>
        <sz val="9.5"/>
        <color indexed="8"/>
        <rFont val="Source Sans Pro"/>
        <family val="2"/>
      </rPr>
      <t>Número total de personas usuarias por tipo de visita y sexo</t>
    </r>
  </si>
  <si>
    <t>GRÁFICOS</t>
  </si>
  <si>
    <r>
      <rPr>
        <b/>
        <sz val="9.5"/>
        <color indexed="8"/>
        <rFont val="Source Sans Pro"/>
        <family val="2"/>
      </rPr>
      <t>Gráfico 1.</t>
    </r>
    <r>
      <rPr>
        <sz val="9.5"/>
        <color indexed="8"/>
        <rFont val="Source Sans Pro"/>
        <family val="2"/>
      </rPr>
      <t xml:space="preserve"> Número total de personas usuarias por procedencia</t>
    </r>
  </si>
  <si>
    <r>
      <rPr>
        <b/>
        <sz val="9.5"/>
        <color indexed="8"/>
        <rFont val="Source Sans Pro"/>
        <family val="2"/>
      </rPr>
      <t>Gráfico 2.</t>
    </r>
    <r>
      <rPr>
        <sz val="9.5"/>
        <color indexed="8"/>
        <rFont val="Source Sans Pro"/>
        <family val="2"/>
      </rPr>
      <t xml:space="preserve"> Número total de personas usuarias según tipo de visita</t>
    </r>
  </si>
  <si>
    <t>Abril</t>
  </si>
  <si>
    <t>Mayo</t>
  </si>
  <si>
    <t>Junio</t>
  </si>
  <si>
    <t>Julio</t>
  </si>
  <si>
    <t>Estadística de museos gestionados por la Consejería de Cultura y Deporte</t>
  </si>
  <si>
    <t>'-': Valor nulo. Fuente: Consejería de Cultura y Deporte.</t>
  </si>
  <si>
    <t>Fuente: Consejería de Cultura y Deporte.</t>
  </si>
  <si>
    <t>Agosto</t>
  </si>
  <si>
    <t>Septiembre</t>
  </si>
  <si>
    <r>
      <t xml:space="preserve">Museo Arqueológico de Sevilla: </t>
    </r>
    <r>
      <rPr>
        <sz val="8"/>
        <rFont val="Source Sans Pro"/>
        <family val="2"/>
      </rPr>
      <t>Cerrado por obras. Las personas usuarias que registra el museo se corresponden con los investigadores que acuden de manera presencial a los almacenes externos del museo.</t>
    </r>
  </si>
  <si>
    <r>
      <t>Museo de Artes y Costumbres Populares del Alto Guadalquivir:</t>
    </r>
    <r>
      <rPr>
        <sz val="8"/>
        <rFont val="Source Sans Pro"/>
        <family val="2"/>
      </rPr>
      <t xml:space="preserve"> Desde agosto, abierto sólo parcialmente por obras en el museo.</t>
    </r>
  </si>
  <si>
    <t>Octubre</t>
  </si>
  <si>
    <t>Noviembre</t>
  </si>
  <si>
    <r>
      <t>Museo de Bellas Artes de Granada:</t>
    </r>
    <r>
      <rPr>
        <sz val="8"/>
        <color indexed="8"/>
        <rFont val="Source Sans Pro"/>
        <family val="2"/>
      </rPr>
      <t xml:space="preserve"> Datos incompletos debido a problemas técnicos en la contabilización de la expendeduría durante varios días.</t>
    </r>
  </si>
  <si>
    <t>Enero-diciembre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</si>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</sst>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 %"/>
    <numFmt numFmtId="165" formatCode="#,##0.00;\-#,##0.00;\-;&quot;··&quot;"/>
    <numFmt numFmtId="166" formatCode="#,##0;\-#,##0;\-;&quot;··&quot;"/>
    <numFmt numFmtId="167" formatCode="0.0%"/>
    <numFmt numFmtId="168" formatCode="0.0\ %"/>
  </numFmts>
  <fonts count="34"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30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sz val="9"/>
      <color indexed="8"/>
      <name val="Source Sans Pro"/>
      <family val="2"/>
    </font>
    <font>
      <b/>
      <sz val="14"/>
      <color indexed="8"/>
      <name val="Source Sans Pro"/>
      <family val="2"/>
    </font>
    <font>
      <b/>
      <sz val="10.5"/>
      <color indexed="8"/>
      <name val="Source Sans Pro"/>
      <family val="2"/>
    </font>
    <font>
      <b/>
      <sz val="12"/>
      <color indexed="17"/>
      <name val="NewsGotT"/>
    </font>
    <font>
      <sz val="10.5"/>
      <color indexed="8"/>
      <name val="Source Sans Pro"/>
      <family val="2"/>
    </font>
    <font>
      <u/>
      <sz val="10.5"/>
      <color indexed="30"/>
      <name val="Source Sans Pro"/>
      <family val="2"/>
    </font>
    <font>
      <b/>
      <sz val="12"/>
      <color indexed="8"/>
      <name val="NewsGotT"/>
    </font>
    <font>
      <sz val="12"/>
      <color indexed="8"/>
      <name val="NewsGotT"/>
    </font>
    <font>
      <u/>
      <sz val="11"/>
      <color indexed="30"/>
      <name val="NewsGotT"/>
    </font>
    <font>
      <sz val="10"/>
      <color indexed="8"/>
      <name val="NewsGotT"/>
    </font>
    <font>
      <b/>
      <sz val="9"/>
      <color indexed="8"/>
      <name val="Source Sans Pro"/>
      <family val="2"/>
    </font>
    <font>
      <sz val="11"/>
      <color indexed="8"/>
      <name val="NewsGotT"/>
    </font>
    <font>
      <sz val="11"/>
      <color indexed="23"/>
      <name val="NewsGotT"/>
    </font>
    <font>
      <sz val="10"/>
      <color indexed="8"/>
      <name val="Source Sans Pro"/>
      <family val="2"/>
    </font>
    <font>
      <b/>
      <sz val="10"/>
      <color indexed="8"/>
      <name val="Source Sans Pro"/>
      <family val="2"/>
    </font>
    <font>
      <sz val="10"/>
      <color indexed="23"/>
      <name val="Source Sans Pro"/>
      <family val="2"/>
    </font>
    <font>
      <sz val="9"/>
      <color indexed="23"/>
      <name val="Source Sans Pro"/>
      <family val="2"/>
    </font>
    <font>
      <sz val="8"/>
      <color indexed="8"/>
      <name val="Source Sans Pro"/>
      <family val="2"/>
    </font>
    <font>
      <b/>
      <sz val="8"/>
      <color indexed="8"/>
      <name val="Source Sans Pro"/>
      <family val="2"/>
    </font>
    <font>
      <sz val="11"/>
      <color indexed="8"/>
      <name val="Calibri"/>
      <family val="2"/>
    </font>
    <font>
      <b/>
      <sz val="9.5"/>
      <color indexed="8"/>
      <name val="Source Sans Pro"/>
      <family val="2"/>
    </font>
    <font>
      <sz val="9.5"/>
      <color indexed="8"/>
      <name val="Source Sans Pro"/>
      <family val="2"/>
    </font>
    <font>
      <u/>
      <sz val="9.5"/>
      <color indexed="30"/>
      <name val="Source Sans Pro"/>
      <family val="2"/>
    </font>
    <font>
      <b/>
      <sz val="8"/>
      <name val="Source Sans Pro"/>
      <family val="2"/>
    </font>
    <font>
      <sz val="8"/>
      <name val="Source Sans Pro"/>
      <family val="2"/>
    </font>
    <font>
      <sz val="11"/>
      <color theme="1"/>
      <name val="Calibri"/>
      <family val="2"/>
      <scheme val="minor"/>
    </font>
    <font>
      <b/>
      <sz val="10.5"/>
      <color rgb="FF007933"/>
      <name val="Source Sans Pro"/>
      <family val="2"/>
    </font>
    <font>
      <b/>
      <sz val="10"/>
      <color theme="0"/>
      <name val="Source Sans Pro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rgb="FF369040"/>
        <bgColor indexed="21"/>
      </patternFill>
    </fill>
    <fill>
      <patternFill patternType="solid">
        <fgColor rgb="FFDFE9DB"/>
        <bgColor indexed="27"/>
      </patternFill>
    </fill>
  </fills>
  <borders count="6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0" fillId="0" borderId="0"/>
    <xf numFmtId="0" fontId="3" fillId="0" borderId="0"/>
    <xf numFmtId="0" fontId="24" fillId="0" borderId="0"/>
    <xf numFmtId="0" fontId="3" fillId="0" borderId="0"/>
    <xf numFmtId="164" fontId="24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24" fillId="0" borderId="0" applyFill="0" applyBorder="0" applyAlignment="0" applyProtection="0"/>
    <xf numFmtId="164" fontId="3" fillId="0" borderId="0" applyFill="0" applyBorder="0" applyAlignment="0" applyProtection="0"/>
    <xf numFmtId="9" fontId="3" fillId="0" borderId="0" applyFont="0" applyFill="0" applyBorder="0" applyAlignment="0" applyProtection="0"/>
    <xf numFmtId="164" fontId="24" fillId="0" borderId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0" xfId="1" applyNumberFormat="1" applyFont="1" applyFill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1" applyNumberFormat="1" applyFont="1" applyFill="1" applyBorder="1" applyAlignment="1" applyProtection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3" borderId="0" xfId="1" applyNumberFormat="1" applyFont="1" applyFill="1" applyBorder="1" applyAlignment="1" applyProtection="1">
      <alignment horizontal="right" vertical="center"/>
    </xf>
    <xf numFmtId="0" fontId="18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165" fontId="5" fillId="3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vertical="center"/>
    </xf>
    <xf numFmtId="167" fontId="5" fillId="3" borderId="0" xfId="10" applyNumberFormat="1" applyFont="1" applyFill="1" applyBorder="1" applyAlignment="1" applyProtection="1">
      <alignment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horizontal="left" vertical="center"/>
    </xf>
    <xf numFmtId="0" fontId="32" fillId="5" borderId="0" xfId="0" applyFont="1" applyFill="1" applyAlignment="1">
      <alignment vertical="center"/>
    </xf>
    <xf numFmtId="0" fontId="32" fillId="5" borderId="1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15" fillId="6" borderId="0" xfId="0" applyFont="1" applyFill="1" applyAlignment="1">
      <alignment vertical="center"/>
    </xf>
    <xf numFmtId="165" fontId="15" fillId="6" borderId="0" xfId="0" applyNumberFormat="1" applyFont="1" applyFill="1" applyAlignment="1">
      <alignment vertical="center"/>
    </xf>
    <xf numFmtId="166" fontId="15" fillId="6" borderId="0" xfId="0" applyNumberFormat="1" applyFont="1" applyFill="1" applyAlignment="1">
      <alignment vertical="center"/>
    </xf>
    <xf numFmtId="0" fontId="16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6" fontId="5" fillId="3" borderId="2" xfId="0" applyNumberFormat="1" applyFont="1" applyFill="1" applyBorder="1" applyAlignment="1">
      <alignment vertical="center"/>
    </xf>
    <xf numFmtId="167" fontId="15" fillId="6" borderId="0" xfId="10" applyNumberFormat="1" applyFont="1" applyFill="1" applyBorder="1" applyAlignment="1" applyProtection="1">
      <alignment vertical="center"/>
    </xf>
    <xf numFmtId="0" fontId="22" fillId="3" borderId="0" xfId="0" quotePrefix="1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7" fillId="3" borderId="0" xfId="1" applyNumberFormat="1" applyFont="1" applyFill="1" applyBorder="1" applyAlignment="1" applyProtection="1">
      <alignment vertical="center"/>
    </xf>
    <xf numFmtId="0" fontId="26" fillId="3" borderId="0" xfId="0" applyFont="1" applyFill="1" applyAlignment="1">
      <alignment vertical="center"/>
    </xf>
    <xf numFmtId="0" fontId="7" fillId="3" borderId="0" xfId="9" applyFont="1" applyFill="1" applyAlignment="1">
      <alignment vertical="center"/>
    </xf>
    <xf numFmtId="0" fontId="25" fillId="3" borderId="0" xfId="9" applyFont="1" applyFill="1" applyAlignment="1">
      <alignment vertical="center"/>
    </xf>
    <xf numFmtId="0" fontId="26" fillId="4" borderId="0" xfId="8" applyFont="1" applyFill="1" applyAlignment="1">
      <alignment vertical="center"/>
    </xf>
    <xf numFmtId="0" fontId="19" fillId="3" borderId="3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168" fontId="33" fillId="2" borderId="0" xfId="10" applyNumberFormat="1" applyFont="1" applyFill="1" applyBorder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28" fillId="3" borderId="0" xfId="0" applyFont="1" applyFill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</cellXfs>
  <cellStyles count="19">
    <cellStyle name="Hipervínculo" xfId="1" builtinId="8"/>
    <cellStyle name="Hipervínculo 2" xfId="2" xr:uid="{ACDA5C56-B90B-4091-B3F6-7BA47F035C25}"/>
    <cellStyle name="Hipervínculo 2 2" xfId="3" xr:uid="{48ED498B-F3F5-4E43-BF17-A9EC4B20D9F8}"/>
    <cellStyle name="Hipervínculo 3" xfId="4" xr:uid="{3DD51A75-C684-4C4C-83F3-94170390C831}"/>
    <cellStyle name="Normal" xfId="0" builtinId="0"/>
    <cellStyle name="Normal 2" xfId="5" xr:uid="{CC67BD4C-3963-46DC-A1FD-BBEC7D568DD0}"/>
    <cellStyle name="Normal 2 2" xfId="6" xr:uid="{39920DFA-0A31-4995-B77D-21CB62CD9EC7}"/>
    <cellStyle name="Normal 2 2 2" xfId="7" xr:uid="{D625CE51-87CF-4E5D-A642-5D29B1E79B68}"/>
    <cellStyle name="Normal 3" xfId="8" xr:uid="{40D0BF2A-7C8C-4AAC-BEA5-DD2486A799BD}"/>
    <cellStyle name="Normal 4 3 2" xfId="9" xr:uid="{B0CCF419-5DEC-4D74-89F7-25E85E4E67A0}"/>
    <cellStyle name="Porcentaje" xfId="10" builtinId="5"/>
    <cellStyle name="Porcentaje 2" xfId="11" xr:uid="{0C290B4E-7131-42DE-AAAD-5AD862CD1D9A}"/>
    <cellStyle name="Porcentaje 3" xfId="12" xr:uid="{99F966D0-8FA9-4835-880A-A5048FECF113}"/>
    <cellStyle name="Porcentaje 3 2" xfId="13" xr:uid="{91DE7BB1-1C1E-48FF-896E-37212D6B56B6}"/>
    <cellStyle name="Porcentaje 4" xfId="14" xr:uid="{AC124359-DFE3-4540-9DF2-B03FAC3700C5}"/>
    <cellStyle name="Porcentual 2" xfId="15" xr:uid="{55C34D77-32B2-4929-AFDE-108FAECB8FC0}"/>
    <cellStyle name="Porcentual 2 2" xfId="16" xr:uid="{BD74FE09-3C9C-4CCA-8D8B-8B6D867210FC}"/>
    <cellStyle name="Porcentual 3" xfId="17" xr:uid="{FD8DAA17-9D58-494C-852A-FDA56FFA73D0}"/>
    <cellStyle name="Título 4" xfId="18" xr:uid="{600F472B-FB14-4759-B6DB-BFBA90120C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C7B8"/>
      <rgbColor rgb="00808080"/>
      <rgbColor rgb="009999FF"/>
      <rgbColor rgb="00993366"/>
      <rgbColor rgb="00FFFFCC"/>
      <rgbColor rgb="00CCFFFF"/>
      <rgbColor rgb="00660066"/>
      <rgbColor rgb="00D26E2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1A78A"/>
      <rgbColor rgb="00CC99FF"/>
      <rgbColor rgb="00FFD9A0"/>
      <rgbColor rgb="003366FF"/>
      <rgbColor rgb="0033CCCC"/>
      <rgbColor rgb="0099CC00"/>
      <rgbColor rgb="00FFC000"/>
      <rgbColor rgb="00D39E00"/>
      <rgbColor rgb="00ED7D31"/>
      <rgbColor rgb="00666699"/>
      <rgbColor rgb="00969696"/>
      <rgbColor rgb="00003366"/>
      <rgbColor rgb="00339966"/>
      <rgbColor rgb="00003300"/>
      <rgbColor rgb="00333300"/>
      <rgbColor rgb="00B35D2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spPr>
              <a:solidFill>
                <a:srgbClr val="B35D2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5D45-4384-B20A-5F254821BB65}"/>
              </c:ext>
            </c:extLst>
          </c:dPt>
          <c:dPt>
            <c:idx val="1"/>
            <c:bubble3D val="0"/>
            <c:spPr>
              <a:solidFill>
                <a:srgbClr val="D26E2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D45-4384-B20A-5F254821BB65}"/>
              </c:ext>
            </c:extLst>
          </c:dPt>
          <c:dPt>
            <c:idx val="2"/>
            <c:bubble3D val="0"/>
            <c:spPr>
              <a:solidFill>
                <a:srgbClr val="ED7D3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D45-4384-B20A-5F254821BB65}"/>
              </c:ext>
            </c:extLst>
          </c:dPt>
          <c:dPt>
            <c:idx val="3"/>
            <c:bubble3D val="0"/>
            <c:spPr>
              <a:solidFill>
                <a:srgbClr val="F1A78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D45-4384-B20A-5F254821BB65}"/>
              </c:ext>
            </c:extLst>
          </c:dPt>
          <c:dPt>
            <c:idx val="4"/>
            <c:bubble3D val="0"/>
            <c:spPr>
              <a:solidFill>
                <a:srgbClr val="F5C7B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D45-4384-B20A-5F254821BB65}"/>
              </c:ext>
            </c:extLst>
          </c:dPt>
          <c:dPt>
            <c:idx val="5"/>
            <c:bubble3D val="0"/>
            <c:spPr>
              <a:solidFill>
                <a:srgbClr val="F2A06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D45-4384-B20A-5F254821BB6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45-4384-B20A-5F254821BB6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5-4384-B20A-5F254821BB6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45-4384-B20A-5F254821BB65}"/>
                </c:ext>
              </c:extLst>
            </c:dLbl>
            <c:dLbl>
              <c:idx val="3"/>
              <c:layout>
                <c:manualLayout>
                  <c:x val="8.3153117565989781E-2"/>
                  <c:y val="0.19884736630143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5-4384-B20A-5F254821BB65}"/>
                </c:ext>
              </c:extLst>
            </c:dLbl>
            <c:dLbl>
              <c:idx val="4"/>
              <c:layout>
                <c:manualLayout>
                  <c:x val="-5.8090046436503132E-2"/>
                  <c:y val="-0.176905664569706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45-4384-B20A-5F254821BB65}"/>
                </c:ext>
              </c:extLst>
            </c:dLbl>
            <c:dLbl>
              <c:idx val="5"/>
              <c:layout>
                <c:manualLayout>
                  <c:x val="-0.10472458501215776"/>
                  <c:y val="-3.92934216556264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5-4384-B20A-5F254821BB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('P3'!$B$14:$B$16,'P3'!$B$18:$B$19)</c:f>
              <c:strCache>
                <c:ptCount val="5"/>
                <c:pt idx="0">
                  <c:v>Locales</c:v>
                </c:pt>
                <c:pt idx="1">
                  <c:v>Resto de andaluces</c:v>
                </c:pt>
                <c:pt idx="2">
                  <c:v>Resto de españoles</c:v>
                </c:pt>
                <c:pt idx="3">
                  <c:v>Unión Europea</c:v>
                </c:pt>
                <c:pt idx="4">
                  <c:v>Resto del mundo</c:v>
                </c:pt>
              </c:strCache>
            </c:strRef>
          </c:cat>
          <c:val>
            <c:numRef>
              <c:f>('P3'!$H$14:$H$16,'P3'!$H$18:$H$19)</c:f>
              <c:numCache>
                <c:formatCode>#,##0;\-#,##0;\-;"··"</c:formatCode>
                <c:ptCount val="5"/>
                <c:pt idx="0">
                  <c:v>695094</c:v>
                </c:pt>
                <c:pt idx="1">
                  <c:v>224792</c:v>
                </c:pt>
                <c:pt idx="2">
                  <c:v>472189</c:v>
                </c:pt>
                <c:pt idx="3">
                  <c:v>639430</c:v>
                </c:pt>
                <c:pt idx="4">
                  <c:v>382571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5-4384-B20A-5F254821B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49"/>
        <c:splitType val="cust"/>
        <c:custSplit>
          <c:secondPiePt val="3"/>
          <c:secondPiePt val="4"/>
        </c:custSplit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984990619137"/>
          <c:y val="0.1319449912510936"/>
          <c:w val="0.66041275797373356"/>
          <c:h val="0.75173993875765532"/>
        </c:manualLayout>
      </c:layout>
      <c:ofPieChart>
        <c:ofPieType val="pie"/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spPr>
              <a:solidFill>
                <a:srgbClr val="D39E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6BEA-42F5-B5C6-A22858E79A87}"/>
              </c:ext>
            </c:extLst>
          </c:dPt>
          <c:dPt>
            <c:idx val="1"/>
            <c:bubble3D val="0"/>
            <c:spPr>
              <a:solidFill>
                <a:srgbClr val="FFC06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BEA-42F5-B5C6-A22858E79A87}"/>
              </c:ext>
            </c:extLst>
          </c:dPt>
          <c:dPt>
            <c:idx val="2"/>
            <c:bubble3D val="0"/>
            <c:spPr>
              <a:solidFill>
                <a:srgbClr val="FFD9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6BEA-42F5-B5C6-A22858E79A8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BEA-42F5-B5C6-A22858E79A87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EA-42F5-B5C6-A22858E79A87}"/>
                </c:ext>
              </c:extLst>
            </c:dLbl>
            <c:dLbl>
              <c:idx val="1"/>
              <c:layout>
                <c:manualLayout>
                  <c:x val="5.7655916837787306E-2"/>
                  <c:y val="-0.1574628171478565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EA-42F5-B5C6-A22858E79A87}"/>
                </c:ext>
              </c:extLst>
            </c:dLbl>
            <c:dLbl>
              <c:idx val="2"/>
              <c:layout>
                <c:manualLayout>
                  <c:x val="0.10782743151477525"/>
                  <c:y val="8.35695538057742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EA-42F5-B5C6-A22858E79A87}"/>
                </c:ext>
              </c:extLst>
            </c:dLbl>
            <c:dLbl>
              <c:idx val="3"/>
              <c:layout>
                <c:manualLayout>
                  <c:x val="-1.0770905043999014E-2"/>
                  <c:y val="1.24863298337700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EA-42F5-B5C6-A22858E79A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('P3'!$B$29,'P3'!$B$31,'P3'!$B$32)</c:f>
              <c:strCache>
                <c:ptCount val="3"/>
                <c:pt idx="0">
                  <c:v>Individuales</c:v>
                </c:pt>
                <c:pt idx="1">
                  <c:v>Grupos escolares</c:v>
                </c:pt>
                <c:pt idx="2">
                  <c:v>Otros grupos</c:v>
                </c:pt>
              </c:strCache>
            </c:strRef>
          </c:cat>
          <c:val>
            <c:numRef>
              <c:f>('P3'!$H$29,'P3'!$H$31,'P3'!$H$32)</c:f>
              <c:numCache>
                <c:formatCode>#,##0;\-#,##0;\-;"··"</c:formatCode>
                <c:ptCount val="3"/>
                <c:pt idx="0">
                  <c:v>2157586</c:v>
                </c:pt>
                <c:pt idx="1">
                  <c:v>90388</c:v>
                </c:pt>
                <c:pt idx="2">
                  <c:v>166102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EA-42F5-B5C6-A22858E7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46"/>
        <c:splitType val="pos"/>
        <c:splitPos val="2"/>
        <c:secondPieSize val="70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</xdr:colOff>
      <xdr:row>21</xdr:row>
      <xdr:rowOff>121920</xdr:rowOff>
    </xdr:from>
    <xdr:to>
      <xdr:col>10</xdr:col>
      <xdr:colOff>400060</xdr:colOff>
      <xdr:row>36</xdr:row>
      <xdr:rowOff>76200</xdr:rowOff>
    </xdr:to>
    <xdr:sp macro="" textlink="" fLocksText="0">
      <xdr:nvSpPr>
        <xdr:cNvPr id="1025" name="1 CuadroTexto">
          <a:extLst>
            <a:ext uri="{FF2B5EF4-FFF2-40B4-BE49-F238E27FC236}">
              <a16:creationId xmlns:a16="http://schemas.microsoft.com/office/drawing/2014/main" id="{2C5C22C8-4924-EF9A-9B3D-C1FAEFF0A917}"/>
            </a:ext>
          </a:extLst>
        </xdr:cNvPr>
        <xdr:cNvSpPr txBox="1">
          <a:spLocks noChangeArrowheads="1"/>
        </xdr:cNvSpPr>
      </xdr:nvSpPr>
      <xdr:spPr bwMode="auto">
        <a:xfrm>
          <a:off x="800100" y="3962400"/>
          <a:ext cx="5669280" cy="269748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ctr" rtl="0">
            <a:defRPr sz="1000"/>
          </a:pPr>
          <a:r>
            <a:rPr lang="es-ES" sz="1800" b="1" i="0" strike="noStrike">
              <a:solidFill>
                <a:srgbClr val="000000"/>
              </a:solidFill>
              <a:latin typeface="Source Sans Pro"/>
              <a:ea typeface="Source Sans Pro"/>
            </a:rPr>
            <a:t>Estadística de museos gestionados por la</a:t>
          </a:r>
        </a:p>
        <a:p>
          <a:pPr algn="ctr" rtl="0">
            <a:defRPr sz="1000"/>
          </a:pPr>
          <a:r>
            <a:rPr lang="es-ES" sz="1800" b="1" i="0" strike="noStrike">
              <a:solidFill>
                <a:srgbClr val="000000"/>
              </a:solidFill>
              <a:latin typeface="Source Sans Pro"/>
              <a:ea typeface="Source Sans Pro"/>
            </a:rPr>
            <a:t>Consejería de Cultura y Deporte</a:t>
          </a:r>
        </a:p>
        <a:p>
          <a:pPr algn="ctr" rtl="0">
            <a:defRPr sz="1000"/>
          </a:pPr>
          <a:r>
            <a:rPr lang="es-ES" sz="1400" b="1" i="0" strike="noStrike">
              <a:solidFill>
                <a:srgbClr val="007933"/>
              </a:solidFill>
              <a:latin typeface="Source Sans Pro"/>
              <a:ea typeface="Source Sans Pro"/>
            </a:rPr>
            <a:t>Enero-diciembre de 2025</a:t>
          </a:r>
        </a:p>
        <a:p>
          <a:pPr algn="ctr" rtl="0">
            <a:defRPr sz="1000"/>
          </a:pPr>
          <a:endParaRPr lang="es-ES" sz="1400" b="1" i="0" strike="noStrike">
            <a:solidFill>
              <a:srgbClr val="008000"/>
            </a:solidFill>
            <a:latin typeface="Source Sans Pro"/>
            <a:ea typeface="Source Sans Pro"/>
          </a:endParaRPr>
        </a:p>
        <a:p>
          <a:pPr algn="ctr" rtl="0">
            <a:defRPr sz="1000"/>
          </a:pPr>
          <a:endParaRPr lang="es-ES" sz="1400" b="1" i="0" strike="noStrike">
            <a:solidFill>
              <a:srgbClr val="008000"/>
            </a:solidFill>
            <a:latin typeface="Source Sans Pro"/>
            <a:ea typeface="Source Sans Pro"/>
          </a:endParaRPr>
        </a:p>
        <a:p>
          <a:pPr algn="ctr" rtl="0">
            <a:defRPr sz="1000"/>
          </a:pPr>
          <a:r>
            <a:rPr lang="es-ES" sz="1050" b="1" i="0" strike="noStrike">
              <a:solidFill>
                <a:srgbClr val="007933"/>
              </a:solidFill>
              <a:latin typeface="Source Sans Pro"/>
              <a:ea typeface="Source Sans Pro"/>
            </a:rPr>
            <a:t>4 de marzo</a:t>
          </a:r>
          <a:r>
            <a:rPr lang="es-ES" sz="1050" b="1" i="0" strike="noStrike" baseline="0">
              <a:solidFill>
                <a:srgbClr val="007933"/>
              </a:solidFill>
              <a:latin typeface="Source Sans Pro"/>
              <a:ea typeface="Source Sans Pro"/>
            </a:rPr>
            <a:t> </a:t>
          </a:r>
          <a:r>
            <a:rPr lang="es-ES" sz="1050" b="1" i="0" strike="noStrike">
              <a:solidFill>
                <a:srgbClr val="007933"/>
              </a:solidFill>
              <a:latin typeface="Source Sans Pro"/>
              <a:ea typeface="Source Sans Pro"/>
            </a:rPr>
            <a:t>de 2026</a:t>
          </a:r>
        </a:p>
        <a:p>
          <a:pPr algn="ctr" rtl="0">
            <a:defRPr sz="1000"/>
          </a:pPr>
          <a:endParaRPr lang="es-ES" sz="1200" b="1" i="0" strike="noStrike">
            <a:solidFill>
              <a:srgbClr val="008000"/>
            </a:solidFill>
            <a:latin typeface="Source Sans Pro"/>
            <a:ea typeface="Source Sans Pro"/>
          </a:endParaRPr>
        </a:p>
        <a:p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Source Sans Pro"/>
              <a:ea typeface="Source Sans Pro"/>
            </a:rPr>
            <a:t>Servicio de Información y Difusión</a:t>
          </a:r>
        </a:p>
        <a:p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Source Sans Pro"/>
              <a:ea typeface="Source Sans Pro"/>
            </a:rPr>
            <a:t>Unidad Estadística y Cartográfica</a:t>
          </a:r>
        </a:p>
        <a:p>
          <a:pPr algn="ctr" rtl="0">
            <a:defRPr sz="1000"/>
          </a:pPr>
          <a:endParaRPr lang="es-ES" sz="1200" b="1" i="0" strike="noStrike">
            <a:solidFill>
              <a:srgbClr val="000000"/>
            </a:solidFill>
            <a:latin typeface="Source Sans Pro"/>
            <a:ea typeface="Source Sans Pro"/>
          </a:endParaRPr>
        </a:p>
      </xdr:txBody>
    </xdr:sp>
    <xdr:clientData/>
  </xdr:twoCellAnchor>
  <xdr:twoCellAnchor>
    <xdr:from>
      <xdr:col>10</xdr:col>
      <xdr:colOff>304800</xdr:colOff>
      <xdr:row>51</xdr:row>
      <xdr:rowOff>76200</xdr:rowOff>
    </xdr:from>
    <xdr:to>
      <xdr:col>10</xdr:col>
      <xdr:colOff>1047750</xdr:colOff>
      <xdr:row>56</xdr:row>
      <xdr:rowOff>133350</xdr:rowOff>
    </xdr:to>
    <xdr:pic>
      <xdr:nvPicPr>
        <xdr:cNvPr id="1546" name="10 Imagen">
          <a:extLst>
            <a:ext uri="{FF2B5EF4-FFF2-40B4-BE49-F238E27FC236}">
              <a16:creationId xmlns:a16="http://schemas.microsoft.com/office/drawing/2014/main" id="{9E506060-6FF8-9FB2-5C88-980F6B60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944100"/>
          <a:ext cx="742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289560</xdr:colOff>
      <xdr:row>2</xdr:row>
      <xdr:rowOff>7620</xdr:rowOff>
    </xdr:from>
    <xdr:to>
      <xdr:col>10</xdr:col>
      <xdr:colOff>844061</xdr:colOff>
      <xdr:row>6</xdr:row>
      <xdr:rowOff>45720</xdr:rowOff>
    </xdr:to>
    <xdr:sp macro="" textlink="" fLocksText="0">
      <xdr:nvSpPr>
        <xdr:cNvPr id="1027" name="Cuadro de texto 3">
          <a:extLst>
            <a:ext uri="{FF2B5EF4-FFF2-40B4-BE49-F238E27FC236}">
              <a16:creationId xmlns:a16="http://schemas.microsoft.com/office/drawing/2014/main" id="{A88E8BB3-0243-BCFB-562A-C7EAC3529F1F}"/>
            </a:ext>
          </a:extLst>
        </xdr:cNvPr>
        <xdr:cNvSpPr txBox="1">
          <a:spLocks noChangeArrowheads="1"/>
        </xdr:cNvSpPr>
      </xdr:nvSpPr>
      <xdr:spPr bwMode="auto">
        <a:xfrm>
          <a:off x="4572000" y="373380"/>
          <a:ext cx="2362200" cy="76962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Deporte</a:t>
          </a:r>
        </a:p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Source Sans Pro"/>
              <a:ea typeface="Source Sans Pro"/>
            </a:rPr>
            <a:t>Viceconsejería</a:t>
          </a:r>
        </a:p>
      </xdr:txBody>
    </xdr:sp>
    <xdr:clientData/>
  </xdr:twoCellAnchor>
  <xdr:twoCellAnchor>
    <xdr:from>
      <xdr:col>0</xdr:col>
      <xdr:colOff>457200</xdr:colOff>
      <xdr:row>0</xdr:row>
      <xdr:rowOff>0</xdr:rowOff>
    </xdr:from>
    <xdr:to>
      <xdr:col>3</xdr:col>
      <xdr:colOff>476250</xdr:colOff>
      <xdr:row>7</xdr:row>
      <xdr:rowOff>114300</xdr:rowOff>
    </xdr:to>
    <xdr:pic>
      <xdr:nvPicPr>
        <xdr:cNvPr id="1548" name="5 Imagen">
          <a:extLst>
            <a:ext uri="{FF2B5EF4-FFF2-40B4-BE49-F238E27FC236}">
              <a16:creationId xmlns:a16="http://schemas.microsoft.com/office/drawing/2014/main" id="{B828DC52-4377-4B14-77E0-299DB829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8002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257175</xdr:rowOff>
    </xdr:from>
    <xdr:to>
      <xdr:col>3</xdr:col>
      <xdr:colOff>28575</xdr:colOff>
      <xdr:row>4</xdr:row>
      <xdr:rowOff>76200</xdr:rowOff>
    </xdr:to>
    <xdr:pic>
      <xdr:nvPicPr>
        <xdr:cNvPr id="2179" name="4 Imagen">
          <a:extLst>
            <a:ext uri="{FF2B5EF4-FFF2-40B4-BE49-F238E27FC236}">
              <a16:creationId xmlns:a16="http://schemas.microsoft.com/office/drawing/2014/main" id="{AA77664E-45DF-78AD-0D40-1260A5050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714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247650</xdr:rowOff>
    </xdr:from>
    <xdr:to>
      <xdr:col>2</xdr:col>
      <xdr:colOff>266700</xdr:colOff>
      <xdr:row>4</xdr:row>
      <xdr:rowOff>66675</xdr:rowOff>
    </xdr:to>
    <xdr:pic>
      <xdr:nvPicPr>
        <xdr:cNvPr id="3203" name="4 Imagen">
          <a:extLst>
            <a:ext uri="{FF2B5EF4-FFF2-40B4-BE49-F238E27FC236}">
              <a16:creationId xmlns:a16="http://schemas.microsoft.com/office/drawing/2014/main" id="{5067BC08-E483-A7E3-1F33-808EC814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47650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247650</xdr:rowOff>
    </xdr:from>
    <xdr:to>
      <xdr:col>2</xdr:col>
      <xdr:colOff>266700</xdr:colOff>
      <xdr:row>4</xdr:row>
      <xdr:rowOff>66675</xdr:rowOff>
    </xdr:to>
    <xdr:pic>
      <xdr:nvPicPr>
        <xdr:cNvPr id="4532" name="4 Imagen">
          <a:extLst>
            <a:ext uri="{FF2B5EF4-FFF2-40B4-BE49-F238E27FC236}">
              <a16:creationId xmlns:a16="http://schemas.microsoft.com/office/drawing/2014/main" id="{9BC85AD7-2916-9EFB-7348-B3BB4389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47650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38</xdr:row>
      <xdr:rowOff>104775</xdr:rowOff>
    </xdr:from>
    <xdr:to>
      <xdr:col>9</xdr:col>
      <xdr:colOff>733425</xdr:colOff>
      <xdr:row>49</xdr:row>
      <xdr:rowOff>123825</xdr:rowOff>
    </xdr:to>
    <xdr:graphicFrame macro="">
      <xdr:nvGraphicFramePr>
        <xdr:cNvPr id="4533" name="Chart 2">
          <a:extLst>
            <a:ext uri="{FF2B5EF4-FFF2-40B4-BE49-F238E27FC236}">
              <a16:creationId xmlns:a16="http://schemas.microsoft.com/office/drawing/2014/main" id="{575EB542-4AA5-1CD9-6014-C312BCDB7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52</xdr:row>
      <xdr:rowOff>95250</xdr:rowOff>
    </xdr:from>
    <xdr:to>
      <xdr:col>9</xdr:col>
      <xdr:colOff>304800</xdr:colOff>
      <xdr:row>64</xdr:row>
      <xdr:rowOff>28575</xdr:rowOff>
    </xdr:to>
    <xdr:graphicFrame macro="">
      <xdr:nvGraphicFramePr>
        <xdr:cNvPr id="4534" name="Chart 3">
          <a:extLst>
            <a:ext uri="{FF2B5EF4-FFF2-40B4-BE49-F238E27FC236}">
              <a16:creationId xmlns:a16="http://schemas.microsoft.com/office/drawing/2014/main" id="{1626DD8D-5002-9D8D-65A3-024FDD4F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266700</xdr:colOff>
      <xdr:row>42</xdr:row>
      <xdr:rowOff>28575</xdr:rowOff>
    </xdr:from>
    <xdr:to>
      <xdr:col>6</xdr:col>
      <xdr:colOff>219075</xdr:colOff>
      <xdr:row>43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B5CD79-4DDC-6386-53B9-2FCB649E7EBF}"/>
            </a:ext>
          </a:extLst>
        </xdr:cNvPr>
        <xdr:cNvSpPr txBox="1"/>
      </xdr:nvSpPr>
      <xdr:spPr>
        <a:xfrm>
          <a:off x="2800350" y="6743700"/>
          <a:ext cx="771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>
              <a:latin typeface="Source Sans Pro" panose="020B0503030403020204" pitchFamily="34" charset="0"/>
            </a:rPr>
            <a:t>Extranjeros;</a:t>
          </a:r>
        </a:p>
      </xdr:txBody>
    </xdr:sp>
    <xdr:clientData/>
  </xdr:twoCellAnchor>
  <xdr:twoCellAnchor>
    <xdr:from>
      <xdr:col>5</xdr:col>
      <xdr:colOff>257175</xdr:colOff>
      <xdr:row>57</xdr:row>
      <xdr:rowOff>104775</xdr:rowOff>
    </xdr:from>
    <xdr:to>
      <xdr:col>6</xdr:col>
      <xdr:colOff>209550</xdr:colOff>
      <xdr:row>59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5B22F59-B527-518E-1029-F1B80D6EDC45}"/>
            </a:ext>
          </a:extLst>
        </xdr:cNvPr>
        <xdr:cNvSpPr txBox="1"/>
      </xdr:nvSpPr>
      <xdr:spPr>
        <a:xfrm>
          <a:off x="2790825" y="9239250"/>
          <a:ext cx="771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>
              <a:latin typeface="Source Sans Pro" panose="020B0503030403020204" pitchFamily="34" charset="0"/>
            </a:rPr>
            <a:t>Grupos;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D6FA-9569-4131-8036-3F52E5D2EC61}">
  <dimension ref="A1:K57"/>
  <sheetViews>
    <sheetView tabSelected="1" zoomScaleNormal="100" zoomScaleSheetLayoutView="100" workbookViewId="0"/>
  </sheetViews>
  <sheetFormatPr baseColWidth="10" defaultColWidth="8.7109375" defaultRowHeight="15"/>
  <cols>
    <col min="1" max="1" width="10.28515625" style="1" customWidth="1"/>
    <col min="2" max="2" width="8.7109375" style="1" customWidth="1"/>
    <col min="3" max="3" width="7.7109375" style="1" customWidth="1"/>
    <col min="4" max="4" width="9.42578125" style="1" customWidth="1"/>
    <col min="5" max="5" width="8.7109375" style="1" customWidth="1"/>
    <col min="6" max="6" width="13.28515625" style="1" customWidth="1"/>
    <col min="7" max="7" width="4.28515625" style="1" customWidth="1"/>
    <col min="8" max="10" width="8.7109375" style="1" customWidth="1"/>
    <col min="11" max="11" width="16.5703125" style="1" customWidth="1"/>
    <col min="12" max="16384" width="8.7109375" style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3.4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</sheetData>
  <sheetProtection selectLockedCells="1" selectUnlockedCells="1"/>
  <pageMargins left="0" right="0" top="0" bottom="0" header="0.51180555555555551" footer="0.51180555555555551"/>
  <pageSetup paperSize="9" scale="9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73B9-4096-465B-A3AE-60FBC1F81B45}">
  <dimension ref="A1:M55"/>
  <sheetViews>
    <sheetView zoomScaleNormal="100" workbookViewId="0"/>
  </sheetViews>
  <sheetFormatPr baseColWidth="10" defaultColWidth="8.7109375" defaultRowHeight="15"/>
  <cols>
    <col min="1" max="1" width="10.28515625" style="3" customWidth="1"/>
    <col min="2" max="2" width="2.28515625" style="3" customWidth="1"/>
    <col min="3" max="3" width="8.7109375" style="3" customWidth="1"/>
    <col min="4" max="4" width="8.42578125" style="3" customWidth="1"/>
    <col min="5" max="5" width="8.5703125" style="3" customWidth="1"/>
    <col min="6" max="6" width="5.42578125" style="3" customWidth="1"/>
    <col min="7" max="7" width="8.5703125" style="3" customWidth="1"/>
    <col min="8" max="10" width="8.7109375" style="3" customWidth="1"/>
    <col min="11" max="11" width="15.140625" style="3" customWidth="1"/>
    <col min="12" max="12" width="6.28515625" style="3" customWidth="1"/>
    <col min="13" max="13" width="5.28515625" style="3" customWidth="1"/>
    <col min="14" max="16384" width="8.7109375" style="3"/>
  </cols>
  <sheetData>
    <row r="1" spans="1:13" ht="24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7.64999999999999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8.75">
      <c r="A9" s="4"/>
      <c r="B9" s="5" t="s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22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" customHeight="1">
      <c r="A11" s="4"/>
      <c r="B11" s="4"/>
      <c r="C11" s="60" t="s">
        <v>69</v>
      </c>
      <c r="D11" s="60"/>
      <c r="E11" s="60"/>
      <c r="F11" s="60"/>
      <c r="G11" s="60"/>
      <c r="H11" s="60"/>
      <c r="I11" s="60"/>
      <c r="J11" s="60"/>
      <c r="K11" s="60"/>
      <c r="L11" s="60"/>
      <c r="M11" s="4"/>
    </row>
    <row r="12" spans="1:13" ht="15" customHeight="1">
      <c r="A12" s="4"/>
      <c r="B12" s="4"/>
      <c r="C12" s="37" t="s">
        <v>79</v>
      </c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" customHeight="1">
      <c r="A13" s="4"/>
      <c r="B13" s="4"/>
      <c r="C13" s="7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10" customFormat="1" ht="14.25">
      <c r="A15" s="8"/>
      <c r="B15" s="8"/>
      <c r="C15" s="9" t="s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s="10" customFormat="1" ht="14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s="12" customFormat="1" ht="15" customHeight="1">
      <c r="A17" s="9"/>
      <c r="B17" s="9"/>
      <c r="C17" s="50" t="s">
        <v>59</v>
      </c>
      <c r="D17" s="50"/>
      <c r="E17" s="50"/>
      <c r="F17" s="50"/>
      <c r="G17" s="50"/>
      <c r="H17" s="50"/>
      <c r="I17" s="50"/>
      <c r="J17" s="50"/>
      <c r="K17" s="50"/>
      <c r="L17" s="51" t="s">
        <v>2</v>
      </c>
      <c r="M17" s="9"/>
    </row>
    <row r="18" spans="1:13" s="10" customFormat="1" ht="15" customHeight="1">
      <c r="A18" s="8"/>
      <c r="B18" s="8"/>
      <c r="C18" s="50" t="s">
        <v>60</v>
      </c>
      <c r="D18" s="52"/>
      <c r="E18" s="52"/>
      <c r="F18" s="52"/>
      <c r="G18" s="52"/>
      <c r="H18" s="52"/>
      <c r="I18" s="52"/>
      <c r="J18" s="52"/>
      <c r="K18" s="52"/>
      <c r="L18" s="51" t="s">
        <v>3</v>
      </c>
      <c r="M18" s="8"/>
    </row>
    <row r="19" spans="1:13" s="10" customFormat="1" ht="15" customHeight="1">
      <c r="A19" s="8"/>
      <c r="B19" s="8"/>
      <c r="C19" s="50" t="s">
        <v>61</v>
      </c>
      <c r="D19" s="52"/>
      <c r="E19" s="52"/>
      <c r="F19" s="52"/>
      <c r="G19" s="52"/>
      <c r="H19" s="52"/>
      <c r="I19" s="52"/>
      <c r="J19" s="52"/>
      <c r="K19" s="52"/>
      <c r="L19" s="51" t="s">
        <v>3</v>
      </c>
      <c r="M19" s="8"/>
    </row>
    <row r="20" spans="1:13" s="10" customFormat="1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1"/>
      <c r="M20" s="8"/>
    </row>
    <row r="21" spans="1:13" s="10" customFormat="1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1"/>
      <c r="M21" s="8"/>
    </row>
    <row r="22" spans="1:13" s="10" customFormat="1" ht="15" customHeight="1">
      <c r="A22" s="8"/>
      <c r="B22" s="8"/>
      <c r="C22" s="53" t="s">
        <v>62</v>
      </c>
      <c r="D22" s="8"/>
      <c r="E22" s="8"/>
      <c r="F22" s="8"/>
      <c r="G22" s="8"/>
      <c r="H22" s="8"/>
      <c r="I22" s="8"/>
      <c r="J22" s="8"/>
      <c r="K22" s="8"/>
      <c r="L22" s="11"/>
      <c r="M22" s="8"/>
    </row>
    <row r="23" spans="1:13" s="10" customFormat="1" ht="15" customHeight="1">
      <c r="A23" s="8"/>
      <c r="B23" s="8"/>
      <c r="C23" s="54"/>
      <c r="D23" s="8"/>
      <c r="E23" s="8"/>
      <c r="F23" s="8"/>
      <c r="G23" s="8"/>
      <c r="H23" s="8"/>
      <c r="I23" s="8"/>
      <c r="J23" s="8"/>
      <c r="K23" s="8"/>
      <c r="L23" s="11"/>
      <c r="M23" s="8"/>
    </row>
    <row r="24" spans="1:13" s="10" customFormat="1" ht="15" customHeight="1">
      <c r="A24" s="8"/>
      <c r="B24" s="8"/>
      <c r="C24" s="55" t="s">
        <v>63</v>
      </c>
      <c r="D24" s="52"/>
      <c r="E24" s="52"/>
      <c r="F24" s="52"/>
      <c r="G24" s="52"/>
      <c r="H24" s="52"/>
      <c r="I24" s="52"/>
      <c r="J24" s="52"/>
      <c r="K24" s="52"/>
      <c r="L24" s="51" t="s">
        <v>3</v>
      </c>
      <c r="M24" s="8"/>
    </row>
    <row r="25" spans="1:13" s="10" customFormat="1" ht="15" customHeight="1">
      <c r="A25" s="8"/>
      <c r="B25" s="8"/>
      <c r="C25" s="55" t="s">
        <v>64</v>
      </c>
      <c r="D25" s="52"/>
      <c r="E25" s="52"/>
      <c r="F25" s="52"/>
      <c r="G25" s="52"/>
      <c r="H25" s="52"/>
      <c r="I25" s="52"/>
      <c r="J25" s="52"/>
      <c r="K25" s="52"/>
      <c r="L25" s="51" t="s">
        <v>3</v>
      </c>
      <c r="M25" s="8"/>
    </row>
    <row r="26" spans="1:13" s="10" customFormat="1" ht="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1"/>
      <c r="M26" s="8"/>
    </row>
    <row r="27" spans="1:13" s="10" customFormat="1" ht="14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.75">
      <c r="A29" s="4"/>
      <c r="B29" s="4"/>
      <c r="C29" s="13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14"/>
      <c r="D31" s="4"/>
      <c r="E31" s="4"/>
      <c r="F31" s="4"/>
      <c r="G31" s="4"/>
      <c r="H31" s="4"/>
      <c r="I31" s="4"/>
      <c r="J31" s="4"/>
      <c r="K31" s="4"/>
      <c r="L31" s="15"/>
      <c r="M31" s="4"/>
    </row>
    <row r="32" spans="1:13">
      <c r="A32" s="4"/>
      <c r="B32" s="4"/>
      <c r="C32" s="14"/>
      <c r="D32" s="4"/>
      <c r="E32" s="4"/>
      <c r="F32" s="4"/>
      <c r="G32" s="4"/>
      <c r="H32" s="4"/>
      <c r="I32" s="4"/>
      <c r="J32" s="4"/>
      <c r="K32" s="4"/>
      <c r="L32" s="15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6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6.149999999999999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4.6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3.9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5" customHeight="1">
      <c r="A53" s="4"/>
      <c r="B53" s="4"/>
      <c r="C53" s="4"/>
      <c r="D53" s="4"/>
      <c r="E53" s="4"/>
      <c r="F53" s="4"/>
      <c r="G53" s="4"/>
      <c r="H53" s="61"/>
      <c r="I53" s="61"/>
      <c r="J53" s="61"/>
      <c r="K53" s="61"/>
      <c r="L53" s="61"/>
      <c r="M53" s="4"/>
    </row>
    <row r="54" spans="1:13">
      <c r="A54" s="4"/>
      <c r="B54" s="4"/>
      <c r="C54" s="4"/>
      <c r="D54" s="4"/>
      <c r="E54" s="4"/>
      <c r="F54" s="4"/>
      <c r="G54" s="4"/>
      <c r="H54" s="62">
        <v>1</v>
      </c>
      <c r="I54" s="62"/>
      <c r="J54" s="62"/>
      <c r="K54" s="62"/>
      <c r="L54" s="62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heetProtection selectLockedCells="1" selectUnlockedCells="1"/>
  <mergeCells count="3">
    <mergeCell ref="C11:L11"/>
    <mergeCell ref="H53:L53"/>
    <mergeCell ref="H54:L54"/>
  </mergeCells>
  <hyperlinks>
    <hyperlink ref="L17" location="P2!A1" display="Pág. 2" xr:uid="{224CE99B-E922-4524-A730-6DA1DDC37B95}"/>
    <hyperlink ref="L18" location="P3!A1" display="Pág. 3" xr:uid="{1F5EEEE7-5A54-41E2-AE8E-DD02122D5D96}"/>
    <hyperlink ref="L19" location="P3!A1" display="Pág. 3" xr:uid="{2B3C9748-E004-46D0-8017-912A54125C58}"/>
    <hyperlink ref="L24" location="P3!A1" display="Pág. 3" xr:uid="{6F9ACCB0-F8C4-45D3-944E-CE3CB5CFABE8}"/>
    <hyperlink ref="L25" location="P3!A1" display="Pág. 3" xr:uid="{B6410C3F-B3FA-4C58-8DE1-18E19D93B073}"/>
  </hyperlinks>
  <pageMargins left="0" right="0" top="0" bottom="0" header="0.51180555555555551" footer="0.51180555555555551"/>
  <pageSetup paperSize="9" scale="95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33D6-75E5-4AA2-BAF9-27B472787F88}">
  <sheetPr>
    <pageSetUpPr fitToPage="1"/>
  </sheetPr>
  <dimension ref="A1:Z66"/>
  <sheetViews>
    <sheetView zoomScale="90" zoomScaleNormal="90" workbookViewId="0"/>
  </sheetViews>
  <sheetFormatPr baseColWidth="10" defaultColWidth="8.7109375" defaultRowHeight="14.25"/>
  <cols>
    <col min="1" max="1" width="5.28515625" style="16" customWidth="1"/>
    <col min="2" max="2" width="7.42578125" style="16" customWidth="1"/>
    <col min="3" max="3" width="7.85546875" style="16" customWidth="1"/>
    <col min="4" max="5" width="3.28515625" style="16" customWidth="1"/>
    <col min="6" max="6" width="8.7109375" style="16" customWidth="1"/>
    <col min="7" max="7" width="9.140625" style="16" customWidth="1"/>
    <col min="8" max="10" width="2.7109375" style="16" customWidth="1"/>
    <col min="11" max="11" width="2.28515625" style="16" customWidth="1"/>
    <col min="12" max="24" width="11.140625" style="16" customWidth="1"/>
    <col min="25" max="25" width="5.28515625" style="17" customWidth="1"/>
    <col min="26" max="26" width="20" style="17" customWidth="1"/>
    <col min="27" max="16384" width="8.7109375" style="16"/>
  </cols>
  <sheetData>
    <row r="1" spans="1:26" ht="24.6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9"/>
    </row>
    <row r="2" spans="1:26" ht="17.4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9"/>
    </row>
    <row r="3" spans="1:26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</row>
    <row r="5" spans="1:26" ht="12.6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20"/>
      <c r="Y5" s="19"/>
    </row>
    <row r="6" spans="1:26" ht="14.45" customHeight="1">
      <c r="A6" s="18"/>
      <c r="B6" s="60" t="s">
        <v>69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19"/>
    </row>
    <row r="7" spans="1:26">
      <c r="A7" s="18"/>
      <c r="B7" s="38" t="s">
        <v>79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9"/>
    </row>
    <row r="8" spans="1:26" ht="6" customHeight="1" thickBot="1">
      <c r="A8" s="18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19"/>
    </row>
    <row r="9" spans="1:26" ht="9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6" s="24" customFormat="1" ht="18.75" customHeight="1">
      <c r="A10" s="21"/>
      <c r="B10" s="56" t="s">
        <v>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22"/>
      <c r="Z10" s="23"/>
    </row>
    <row r="11" spans="1:26" s="28" customFormat="1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  <c r="Z11" s="27"/>
    </row>
    <row r="12" spans="1:26" s="24" customFormat="1" ht="18.75" customHeight="1">
      <c r="A12" s="21"/>
      <c r="B12" s="39" t="s">
        <v>5</v>
      </c>
      <c r="C12" s="39"/>
      <c r="D12" s="39"/>
      <c r="E12" s="39"/>
      <c r="F12" s="39"/>
      <c r="G12" s="39"/>
      <c r="H12" s="39"/>
      <c r="I12" s="39"/>
      <c r="J12" s="39"/>
      <c r="K12" s="39"/>
      <c r="L12" s="40" t="s">
        <v>55</v>
      </c>
      <c r="M12" s="40" t="s">
        <v>56</v>
      </c>
      <c r="N12" s="40" t="s">
        <v>58</v>
      </c>
      <c r="O12" s="40" t="s">
        <v>65</v>
      </c>
      <c r="P12" s="40" t="s">
        <v>66</v>
      </c>
      <c r="Q12" s="40" t="s">
        <v>67</v>
      </c>
      <c r="R12" s="40" t="s">
        <v>68</v>
      </c>
      <c r="S12" s="40" t="s">
        <v>72</v>
      </c>
      <c r="T12" s="40" t="s">
        <v>73</v>
      </c>
      <c r="U12" s="40" t="s">
        <v>76</v>
      </c>
      <c r="V12" s="40" t="s">
        <v>77</v>
      </c>
      <c r="W12" s="40" t="s">
        <v>80</v>
      </c>
      <c r="X12" s="40" t="s">
        <v>57</v>
      </c>
      <c r="Y12" s="22"/>
      <c r="Z12" s="23"/>
    </row>
    <row r="13" spans="1:26" s="28" customFormat="1" ht="12.75" customHeight="1">
      <c r="A13" s="25"/>
      <c r="B13" s="41" t="s">
        <v>7</v>
      </c>
      <c r="C13" s="42"/>
      <c r="D13" s="42"/>
      <c r="E13" s="43"/>
      <c r="F13" s="43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6"/>
      <c r="Z13" s="27"/>
    </row>
    <row r="14" spans="1:26" s="28" customFormat="1" ht="12.75" customHeight="1">
      <c r="A14" s="25"/>
      <c r="B14" s="29" t="s">
        <v>8</v>
      </c>
      <c r="C14" s="25"/>
      <c r="D14" s="25"/>
      <c r="E14" s="30"/>
      <c r="F14" s="30"/>
      <c r="G14" s="30"/>
      <c r="H14" s="31"/>
      <c r="I14" s="31"/>
      <c r="J14" s="31"/>
      <c r="K14" s="31"/>
      <c r="L14" s="31">
        <v>2602</v>
      </c>
      <c r="M14" s="31">
        <v>3244</v>
      </c>
      <c r="N14" s="31">
        <v>4301</v>
      </c>
      <c r="O14" s="31">
        <v>4097</v>
      </c>
      <c r="P14" s="31">
        <v>4653</v>
      </c>
      <c r="Q14" s="31">
        <v>3036</v>
      </c>
      <c r="R14" s="31">
        <v>3091</v>
      </c>
      <c r="S14" s="31">
        <v>2666</v>
      </c>
      <c r="T14" s="31">
        <v>1771</v>
      </c>
      <c r="U14" s="31">
        <v>3318</v>
      </c>
      <c r="V14" s="31">
        <v>3870</v>
      </c>
      <c r="W14" s="31">
        <v>3767</v>
      </c>
      <c r="X14" s="31">
        <f>SUM(L14:W14)</f>
        <v>40416</v>
      </c>
      <c r="Y14" s="26"/>
      <c r="Z14" s="27"/>
    </row>
    <row r="15" spans="1:26" s="28" customFormat="1" ht="12.75" customHeight="1">
      <c r="A15" s="25"/>
      <c r="B15" s="29" t="s">
        <v>9</v>
      </c>
      <c r="C15" s="25"/>
      <c r="D15" s="25"/>
      <c r="E15" s="30"/>
      <c r="F15" s="30"/>
      <c r="G15" s="30"/>
      <c r="H15" s="31"/>
      <c r="I15" s="31"/>
      <c r="J15" s="31"/>
      <c r="K15" s="31"/>
      <c r="L15" s="31">
        <v>1979</v>
      </c>
      <c r="M15" s="31">
        <v>2092</v>
      </c>
      <c r="N15" s="31">
        <v>1816</v>
      </c>
      <c r="O15" s="31">
        <v>2011</v>
      </c>
      <c r="P15" s="31">
        <v>1513</v>
      </c>
      <c r="Q15" s="31">
        <v>1298</v>
      </c>
      <c r="R15" s="31">
        <v>1723</v>
      </c>
      <c r="S15" s="31">
        <v>1221</v>
      </c>
      <c r="T15" s="31">
        <v>1426</v>
      </c>
      <c r="U15" s="31">
        <v>2252</v>
      </c>
      <c r="V15" s="31">
        <v>1902</v>
      </c>
      <c r="W15" s="31">
        <v>2405</v>
      </c>
      <c r="X15" s="31">
        <f t="shared" ref="X15:X39" si="0">SUM(L15:W15)</f>
        <v>21638</v>
      </c>
      <c r="Y15" s="26"/>
      <c r="Z15" s="27"/>
    </row>
    <row r="16" spans="1:26" s="28" customFormat="1" ht="12.75" customHeight="1">
      <c r="A16" s="25"/>
      <c r="B16" s="41" t="s">
        <v>10</v>
      </c>
      <c r="C16" s="42"/>
      <c r="D16" s="42"/>
      <c r="E16" s="43"/>
      <c r="F16" s="43"/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6"/>
      <c r="Z16" s="27"/>
    </row>
    <row r="17" spans="1:26" s="28" customFormat="1" ht="12.75" customHeight="1">
      <c r="A17" s="25"/>
      <c r="B17" s="29" t="s">
        <v>11</v>
      </c>
      <c r="C17" s="25"/>
      <c r="D17" s="25"/>
      <c r="E17" s="30"/>
      <c r="F17" s="30"/>
      <c r="G17" s="30"/>
      <c r="H17" s="31"/>
      <c r="I17" s="31"/>
      <c r="J17" s="31"/>
      <c r="K17" s="31"/>
      <c r="L17" s="31">
        <v>6822</v>
      </c>
      <c r="M17" s="31">
        <v>9826</v>
      </c>
      <c r="N17" s="31">
        <v>11939</v>
      </c>
      <c r="O17" s="31">
        <v>11851</v>
      </c>
      <c r="P17" s="31">
        <v>10716</v>
      </c>
      <c r="Q17" s="31">
        <v>9199</v>
      </c>
      <c r="R17" s="31">
        <v>8984</v>
      </c>
      <c r="S17" s="31">
        <v>10117</v>
      </c>
      <c r="T17" s="31">
        <v>11337</v>
      </c>
      <c r="U17" s="31">
        <v>14569</v>
      </c>
      <c r="V17" s="31">
        <v>11416</v>
      </c>
      <c r="W17" s="31">
        <v>9798</v>
      </c>
      <c r="X17" s="31">
        <f t="shared" si="0"/>
        <v>126574</v>
      </c>
      <c r="Y17" s="26"/>
      <c r="Z17" s="27"/>
    </row>
    <row r="18" spans="1:26" s="28" customFormat="1" ht="12.75" customHeight="1">
      <c r="A18" s="25"/>
      <c r="B18" s="41" t="s">
        <v>12</v>
      </c>
      <c r="C18" s="42"/>
      <c r="D18" s="42"/>
      <c r="E18" s="43"/>
      <c r="F18" s="43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26"/>
      <c r="Z18" s="27"/>
    </row>
    <row r="19" spans="1:26" s="28" customFormat="1" ht="12.75" customHeight="1">
      <c r="A19" s="25"/>
      <c r="B19" s="29" t="s">
        <v>13</v>
      </c>
      <c r="C19" s="25"/>
      <c r="D19" s="25"/>
      <c r="E19" s="30"/>
      <c r="F19" s="30"/>
      <c r="G19" s="30"/>
      <c r="H19" s="31"/>
      <c r="I19" s="31"/>
      <c r="J19" s="31"/>
      <c r="K19" s="31"/>
      <c r="L19" s="31">
        <v>7104</v>
      </c>
      <c r="M19" s="31">
        <v>8100</v>
      </c>
      <c r="N19" s="31">
        <v>10049</v>
      </c>
      <c r="O19" s="31">
        <v>9607</v>
      </c>
      <c r="P19" s="31">
        <v>12835</v>
      </c>
      <c r="Q19" s="31">
        <v>5178</v>
      </c>
      <c r="R19" s="31">
        <v>3502</v>
      </c>
      <c r="S19" s="31">
        <v>4051</v>
      </c>
      <c r="T19" s="31">
        <v>7358</v>
      </c>
      <c r="U19" s="31">
        <v>27512</v>
      </c>
      <c r="V19" s="31">
        <v>7808</v>
      </c>
      <c r="W19" s="31">
        <v>7383</v>
      </c>
      <c r="X19" s="31">
        <f t="shared" si="0"/>
        <v>110487</v>
      </c>
      <c r="Y19" s="26"/>
      <c r="Z19" s="27"/>
    </row>
    <row r="20" spans="1:26" s="28" customFormat="1" ht="12.75" customHeight="1">
      <c r="A20" s="25"/>
      <c r="B20" s="29" t="s">
        <v>14</v>
      </c>
      <c r="C20" s="25"/>
      <c r="D20" s="25"/>
      <c r="E20" s="30"/>
      <c r="F20" s="30"/>
      <c r="G20" s="30"/>
      <c r="H20" s="31"/>
      <c r="I20" s="31"/>
      <c r="J20" s="31"/>
      <c r="K20" s="31"/>
      <c r="L20" s="31">
        <v>4025</v>
      </c>
      <c r="M20" s="31">
        <v>5066</v>
      </c>
      <c r="N20" s="31">
        <v>5391</v>
      </c>
      <c r="O20" s="31">
        <v>5439</v>
      </c>
      <c r="P20" s="31">
        <v>18059</v>
      </c>
      <c r="Q20" s="31">
        <v>2432</v>
      </c>
      <c r="R20" s="31">
        <v>1797</v>
      </c>
      <c r="S20" s="31">
        <v>2293</v>
      </c>
      <c r="T20" s="31">
        <v>4322</v>
      </c>
      <c r="U20" s="31">
        <v>4880</v>
      </c>
      <c r="V20" s="31">
        <v>5031</v>
      </c>
      <c r="W20" s="31">
        <v>4490</v>
      </c>
      <c r="X20" s="31">
        <f t="shared" si="0"/>
        <v>63225</v>
      </c>
      <c r="Y20" s="26"/>
      <c r="Z20" s="27"/>
    </row>
    <row r="21" spans="1:26" s="28" customFormat="1" ht="12.75" customHeight="1">
      <c r="A21" s="25"/>
      <c r="B21" s="41" t="s">
        <v>15</v>
      </c>
      <c r="C21" s="42"/>
      <c r="D21" s="42"/>
      <c r="E21" s="43"/>
      <c r="F21" s="43"/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6"/>
      <c r="Z21" s="27"/>
    </row>
    <row r="22" spans="1:26" s="28" customFormat="1" ht="12.75" customHeight="1">
      <c r="A22" s="25"/>
      <c r="B22" s="29" t="s">
        <v>52</v>
      </c>
      <c r="C22" s="25"/>
      <c r="D22" s="25"/>
      <c r="E22" s="30"/>
      <c r="F22" s="30"/>
      <c r="G22" s="30"/>
      <c r="H22" s="31"/>
      <c r="I22" s="31"/>
      <c r="J22" s="31"/>
      <c r="K22" s="31"/>
      <c r="L22" s="31">
        <v>8434</v>
      </c>
      <c r="M22" s="31">
        <v>10562</v>
      </c>
      <c r="N22" s="31">
        <v>11447</v>
      </c>
      <c r="O22" s="31">
        <v>12179</v>
      </c>
      <c r="P22" s="31">
        <v>12020</v>
      </c>
      <c r="Q22" s="31">
        <v>5843</v>
      </c>
      <c r="R22" s="31">
        <v>3629</v>
      </c>
      <c r="S22" s="31">
        <v>4447</v>
      </c>
      <c r="T22" s="31">
        <v>6233</v>
      </c>
      <c r="U22" s="31">
        <v>15454</v>
      </c>
      <c r="V22" s="31">
        <v>11483</v>
      </c>
      <c r="W22" s="31">
        <v>9600</v>
      </c>
      <c r="X22" s="31">
        <f t="shared" si="0"/>
        <v>111331</v>
      </c>
      <c r="Y22" s="26"/>
      <c r="Z22" s="27"/>
    </row>
    <row r="23" spans="1:26" s="28" customFormat="1" ht="12.75" customHeight="1">
      <c r="A23" s="25"/>
      <c r="B23" s="29" t="s">
        <v>53</v>
      </c>
      <c r="C23" s="25"/>
      <c r="D23" s="25"/>
      <c r="E23" s="30"/>
      <c r="F23" s="30"/>
      <c r="G23" s="30"/>
      <c r="H23" s="31"/>
      <c r="I23" s="31"/>
      <c r="J23" s="31"/>
      <c r="K23" s="31"/>
      <c r="L23" s="31">
        <v>4749</v>
      </c>
      <c r="M23" s="31">
        <v>4628</v>
      </c>
      <c r="N23" s="31">
        <v>5587</v>
      </c>
      <c r="O23" s="31">
        <v>6146</v>
      </c>
      <c r="P23" s="31">
        <v>5448</v>
      </c>
      <c r="Q23" s="31">
        <v>3083</v>
      </c>
      <c r="R23" s="31">
        <v>2254</v>
      </c>
      <c r="S23" s="31">
        <v>2331</v>
      </c>
      <c r="T23" s="31">
        <v>3224</v>
      </c>
      <c r="U23" s="31">
        <v>5693</v>
      </c>
      <c r="V23" s="31">
        <v>5128</v>
      </c>
      <c r="W23" s="31">
        <v>3834</v>
      </c>
      <c r="X23" s="31">
        <f t="shared" si="0"/>
        <v>52105</v>
      </c>
      <c r="Y23" s="26"/>
      <c r="Z23" s="27"/>
    </row>
    <row r="24" spans="1:26" s="28" customFormat="1" ht="12.75" customHeight="1">
      <c r="A24" s="25"/>
      <c r="B24" s="29" t="s">
        <v>16</v>
      </c>
      <c r="C24" s="25"/>
      <c r="D24" s="25"/>
      <c r="E24" s="30"/>
      <c r="F24" s="30"/>
      <c r="G24" s="30"/>
      <c r="H24" s="31"/>
      <c r="I24" s="31"/>
      <c r="J24" s="31"/>
      <c r="K24" s="31"/>
      <c r="L24" s="31">
        <v>22706</v>
      </c>
      <c r="M24" s="31">
        <v>15167</v>
      </c>
      <c r="N24" s="31">
        <v>12808</v>
      </c>
      <c r="O24" s="31">
        <v>19385</v>
      </c>
      <c r="P24" s="31">
        <v>15559</v>
      </c>
      <c r="Q24" s="31">
        <v>29603</v>
      </c>
      <c r="R24" s="31">
        <v>34115</v>
      </c>
      <c r="S24" s="31">
        <v>47282</v>
      </c>
      <c r="T24" s="31">
        <v>29278</v>
      </c>
      <c r="U24" s="31">
        <v>9384</v>
      </c>
      <c r="V24" s="31">
        <v>6973</v>
      </c>
      <c r="W24" s="31">
        <v>6451</v>
      </c>
      <c r="X24" s="31">
        <f t="shared" si="0"/>
        <v>248711</v>
      </c>
      <c r="Y24" s="26"/>
      <c r="Z24" s="27"/>
    </row>
    <row r="25" spans="1:26" s="28" customFormat="1" ht="12.75" customHeight="1">
      <c r="A25" s="25"/>
      <c r="B25" s="29" t="s">
        <v>17</v>
      </c>
      <c r="C25" s="25"/>
      <c r="D25" s="25"/>
      <c r="E25" s="30"/>
      <c r="F25" s="30"/>
      <c r="G25" s="30"/>
      <c r="H25" s="31"/>
      <c r="I25" s="31"/>
      <c r="J25" s="31"/>
      <c r="K25" s="31"/>
      <c r="L25" s="31">
        <v>43240</v>
      </c>
      <c r="M25" s="31">
        <v>39123</v>
      </c>
      <c r="N25" s="31">
        <v>48046</v>
      </c>
      <c r="O25" s="31">
        <v>63687</v>
      </c>
      <c r="P25" s="31">
        <v>60250</v>
      </c>
      <c r="Q25" s="31">
        <v>50433</v>
      </c>
      <c r="R25" s="31">
        <v>48190</v>
      </c>
      <c r="S25" s="31">
        <v>52921</v>
      </c>
      <c r="T25" s="31">
        <v>45263</v>
      </c>
      <c r="U25" s="31">
        <v>46687</v>
      </c>
      <c r="V25" s="31">
        <v>37471</v>
      </c>
      <c r="W25" s="31">
        <v>38050</v>
      </c>
      <c r="X25" s="31">
        <f t="shared" si="0"/>
        <v>573361</v>
      </c>
      <c r="Y25" s="26"/>
      <c r="Z25" s="27"/>
    </row>
    <row r="26" spans="1:26" s="28" customFormat="1" ht="12.75" customHeight="1">
      <c r="A26" s="25"/>
      <c r="B26" s="41" t="s">
        <v>18</v>
      </c>
      <c r="C26" s="42"/>
      <c r="D26" s="42"/>
      <c r="E26" s="43"/>
      <c r="F26" s="43"/>
      <c r="G26" s="43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26"/>
      <c r="Z26" s="27"/>
    </row>
    <row r="27" spans="1:26" s="28" customFormat="1" ht="12.75" customHeight="1">
      <c r="A27" s="25"/>
      <c r="B27" s="29" t="s">
        <v>19</v>
      </c>
      <c r="C27" s="25"/>
      <c r="D27" s="25"/>
      <c r="E27" s="30"/>
      <c r="F27" s="30"/>
      <c r="G27" s="30"/>
      <c r="H27" s="31"/>
      <c r="I27" s="31"/>
      <c r="J27" s="31"/>
      <c r="K27" s="31"/>
      <c r="L27" s="31">
        <v>1983</v>
      </c>
      <c r="M27" s="31">
        <v>2211</v>
      </c>
      <c r="N27" s="31">
        <v>1888</v>
      </c>
      <c r="O27" s="31">
        <v>4653</v>
      </c>
      <c r="P27" s="31">
        <v>4794</v>
      </c>
      <c r="Q27" s="31">
        <v>3470</v>
      </c>
      <c r="R27" s="31">
        <v>3564</v>
      </c>
      <c r="S27" s="31">
        <v>3632</v>
      </c>
      <c r="T27" s="31">
        <v>3446</v>
      </c>
      <c r="U27" s="31">
        <v>4633</v>
      </c>
      <c r="V27" s="31">
        <v>3094</v>
      </c>
      <c r="W27" s="31">
        <v>3106</v>
      </c>
      <c r="X27" s="31">
        <f t="shared" si="0"/>
        <v>40474</v>
      </c>
      <c r="Y27" s="26"/>
      <c r="Z27" s="27"/>
    </row>
    <row r="28" spans="1:26" s="28" customFormat="1" ht="12.75" customHeight="1">
      <c r="A28" s="25"/>
      <c r="B28" s="41" t="s">
        <v>20</v>
      </c>
      <c r="C28" s="42"/>
      <c r="D28" s="42"/>
      <c r="E28" s="43"/>
      <c r="F28" s="43"/>
      <c r="G28" s="4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26"/>
      <c r="Z28" s="27"/>
    </row>
    <row r="29" spans="1:26" s="28" customFormat="1" ht="12.75" customHeight="1">
      <c r="A29" s="25"/>
      <c r="B29" s="29" t="s">
        <v>21</v>
      </c>
      <c r="C29" s="25"/>
      <c r="D29" s="25"/>
      <c r="E29" s="30"/>
      <c r="F29" s="30"/>
      <c r="G29" s="30"/>
      <c r="H29" s="31"/>
      <c r="I29" s="31"/>
      <c r="J29" s="31"/>
      <c r="K29" s="31"/>
      <c r="L29" s="31">
        <v>3055</v>
      </c>
      <c r="M29" s="31">
        <v>3665</v>
      </c>
      <c r="N29" s="31">
        <v>3861</v>
      </c>
      <c r="O29" s="31">
        <v>4616</v>
      </c>
      <c r="P29" s="31">
        <v>3838</v>
      </c>
      <c r="Q29" s="31">
        <v>2360</v>
      </c>
      <c r="R29" s="31">
        <v>1508</v>
      </c>
      <c r="S29" s="31">
        <v>347</v>
      </c>
      <c r="T29" s="31">
        <v>549</v>
      </c>
      <c r="U29" s="31">
        <v>951</v>
      </c>
      <c r="V29" s="31">
        <v>723</v>
      </c>
      <c r="W29" s="31">
        <v>766</v>
      </c>
      <c r="X29" s="31">
        <f t="shared" si="0"/>
        <v>26239</v>
      </c>
      <c r="Y29" s="26"/>
      <c r="Z29" s="27"/>
    </row>
    <row r="30" spans="1:26" s="28" customFormat="1" ht="12.75" customHeight="1">
      <c r="A30" s="25"/>
      <c r="B30" s="29" t="s">
        <v>22</v>
      </c>
      <c r="C30" s="25"/>
      <c r="D30" s="25"/>
      <c r="E30" s="30"/>
      <c r="F30" s="30"/>
      <c r="G30" s="30"/>
      <c r="H30" s="31"/>
      <c r="I30" s="31"/>
      <c r="J30" s="31"/>
      <c r="K30" s="31"/>
      <c r="L30" s="31">
        <v>2943</v>
      </c>
      <c r="M30" s="31">
        <v>3863</v>
      </c>
      <c r="N30" s="31">
        <v>3953</v>
      </c>
      <c r="O30" s="31">
        <v>3008</v>
      </c>
      <c r="P30" s="31">
        <v>3069</v>
      </c>
      <c r="Q30" s="31">
        <v>2187</v>
      </c>
      <c r="R30" s="31">
        <v>1366</v>
      </c>
      <c r="S30" s="31">
        <v>1822</v>
      </c>
      <c r="T30" s="31">
        <v>2813</v>
      </c>
      <c r="U30" s="31">
        <v>4243</v>
      </c>
      <c r="V30" s="31">
        <v>4432</v>
      </c>
      <c r="W30" s="31">
        <v>2942</v>
      </c>
      <c r="X30" s="31">
        <f t="shared" si="0"/>
        <v>36641</v>
      </c>
      <c r="Y30" s="26"/>
      <c r="Z30" s="27"/>
    </row>
    <row r="31" spans="1:26" s="28" customFormat="1" ht="12.75" customHeight="1">
      <c r="A31" s="25"/>
      <c r="B31" s="29" t="s">
        <v>23</v>
      </c>
      <c r="C31" s="25"/>
      <c r="D31" s="25"/>
      <c r="E31" s="30"/>
      <c r="F31" s="30"/>
      <c r="G31" s="30"/>
      <c r="H31" s="31"/>
      <c r="I31" s="31"/>
      <c r="J31" s="31"/>
      <c r="K31" s="31"/>
      <c r="L31" s="31">
        <v>1692</v>
      </c>
      <c r="M31" s="31">
        <v>1959</v>
      </c>
      <c r="N31" s="31">
        <v>2624</v>
      </c>
      <c r="O31" s="31">
        <v>2681</v>
      </c>
      <c r="P31" s="31">
        <v>2462</v>
      </c>
      <c r="Q31" s="31">
        <v>1353</v>
      </c>
      <c r="R31" s="31">
        <v>693</v>
      </c>
      <c r="S31" s="31">
        <v>962</v>
      </c>
      <c r="T31" s="31">
        <v>1490</v>
      </c>
      <c r="U31" s="31">
        <v>3449</v>
      </c>
      <c r="V31" s="31">
        <v>3818</v>
      </c>
      <c r="W31" s="31">
        <v>2746</v>
      </c>
      <c r="X31" s="31">
        <f t="shared" si="0"/>
        <v>25929</v>
      </c>
      <c r="Y31" s="26"/>
      <c r="Z31" s="27"/>
    </row>
    <row r="32" spans="1:26" s="28" customFormat="1" ht="12.75" customHeight="1">
      <c r="A32" s="25"/>
      <c r="B32" s="29" t="s">
        <v>24</v>
      </c>
      <c r="C32" s="25"/>
      <c r="D32" s="25"/>
      <c r="E32" s="30"/>
      <c r="F32" s="30"/>
      <c r="G32" s="30"/>
      <c r="H32" s="31"/>
      <c r="I32" s="31"/>
      <c r="J32" s="31"/>
      <c r="K32" s="31"/>
      <c r="L32" s="31">
        <v>2682</v>
      </c>
      <c r="M32" s="31">
        <v>2728</v>
      </c>
      <c r="N32" s="31">
        <v>3049</v>
      </c>
      <c r="O32" s="31">
        <v>4131</v>
      </c>
      <c r="P32" s="31">
        <v>4287</v>
      </c>
      <c r="Q32" s="31">
        <v>2629</v>
      </c>
      <c r="R32" s="31">
        <v>1334</v>
      </c>
      <c r="S32" s="31">
        <v>1876</v>
      </c>
      <c r="T32" s="31">
        <v>2572</v>
      </c>
      <c r="U32" s="31">
        <v>3693</v>
      </c>
      <c r="V32" s="31">
        <v>3206</v>
      </c>
      <c r="W32" s="31">
        <v>3125</v>
      </c>
      <c r="X32" s="31">
        <f t="shared" si="0"/>
        <v>35312</v>
      </c>
      <c r="Y32" s="26"/>
      <c r="Z32" s="27"/>
    </row>
    <row r="33" spans="1:26" s="28" customFormat="1" ht="12.75" customHeight="1">
      <c r="A33" s="25"/>
      <c r="B33" s="41" t="s">
        <v>25</v>
      </c>
      <c r="C33" s="42"/>
      <c r="D33" s="42"/>
      <c r="E33" s="43"/>
      <c r="F33" s="43"/>
      <c r="G33" s="43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26"/>
      <c r="Z33" s="27"/>
    </row>
    <row r="34" spans="1:26" s="28" customFormat="1" ht="12.75" customHeight="1">
      <c r="A34" s="25"/>
      <c r="B34" s="29" t="s">
        <v>26</v>
      </c>
      <c r="C34" s="25"/>
      <c r="D34" s="25"/>
      <c r="E34" s="30"/>
      <c r="F34" s="30"/>
      <c r="G34" s="30"/>
      <c r="H34" s="31"/>
      <c r="I34" s="31"/>
      <c r="J34" s="31"/>
      <c r="K34" s="31"/>
      <c r="L34" s="31">
        <v>16067</v>
      </c>
      <c r="M34" s="31">
        <v>18805</v>
      </c>
      <c r="N34" s="31">
        <v>25405</v>
      </c>
      <c r="O34" s="31">
        <v>24203</v>
      </c>
      <c r="P34" s="31">
        <v>24032</v>
      </c>
      <c r="Q34" s="31">
        <v>20116</v>
      </c>
      <c r="R34" s="31">
        <v>16967</v>
      </c>
      <c r="S34" s="31">
        <v>15746</v>
      </c>
      <c r="T34" s="31">
        <v>18847</v>
      </c>
      <c r="U34" s="31">
        <v>28730</v>
      </c>
      <c r="V34" s="31">
        <v>18236</v>
      </c>
      <c r="W34" s="31">
        <v>17643</v>
      </c>
      <c r="X34" s="31">
        <f t="shared" si="0"/>
        <v>244797</v>
      </c>
      <c r="Y34" s="26"/>
      <c r="Z34" s="27"/>
    </row>
    <row r="35" spans="1:26" s="28" customFormat="1" ht="12.75" customHeight="1">
      <c r="A35" s="25"/>
      <c r="B35" s="41" t="s">
        <v>27</v>
      </c>
      <c r="C35" s="42"/>
      <c r="D35" s="42"/>
      <c r="E35" s="43"/>
      <c r="F35" s="43"/>
      <c r="G35" s="4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26"/>
      <c r="Z35" s="27"/>
    </row>
    <row r="36" spans="1:26" s="28" customFormat="1" ht="12.75" customHeight="1">
      <c r="A36" s="25"/>
      <c r="B36" s="29" t="s">
        <v>28</v>
      </c>
      <c r="C36" s="25"/>
      <c r="D36" s="25"/>
      <c r="E36" s="30"/>
      <c r="F36" s="30"/>
      <c r="G36" s="30"/>
      <c r="H36" s="31"/>
      <c r="I36" s="31"/>
      <c r="J36" s="31"/>
      <c r="K36" s="31"/>
      <c r="L36" s="31">
        <v>8991</v>
      </c>
      <c r="M36" s="31">
        <v>12449</v>
      </c>
      <c r="N36" s="31">
        <v>12545</v>
      </c>
      <c r="O36" s="31">
        <v>10709</v>
      </c>
      <c r="P36" s="31">
        <v>68322</v>
      </c>
      <c r="Q36" s="31">
        <v>6221</v>
      </c>
      <c r="R36" s="31">
        <v>7457</v>
      </c>
      <c r="S36" s="31">
        <v>5480</v>
      </c>
      <c r="T36" s="31">
        <v>39878</v>
      </c>
      <c r="U36" s="31">
        <v>16533</v>
      </c>
      <c r="V36" s="31">
        <v>11335</v>
      </c>
      <c r="W36" s="31">
        <v>9525</v>
      </c>
      <c r="X36" s="31">
        <f t="shared" si="0"/>
        <v>209445</v>
      </c>
      <c r="Y36" s="26"/>
      <c r="Z36" s="27"/>
    </row>
    <row r="37" spans="1:26" s="28" customFormat="1" ht="12.75" customHeight="1">
      <c r="A37" s="25"/>
      <c r="B37" s="29" t="s">
        <v>29</v>
      </c>
      <c r="C37" s="25"/>
      <c r="D37" s="25"/>
      <c r="E37" s="30"/>
      <c r="F37" s="30"/>
      <c r="G37" s="30"/>
      <c r="H37" s="31"/>
      <c r="I37" s="31"/>
      <c r="J37" s="31"/>
      <c r="K37" s="31"/>
      <c r="L37" s="31">
        <v>95</v>
      </c>
      <c r="M37" s="31">
        <v>107</v>
      </c>
      <c r="N37" s="31">
        <v>83</v>
      </c>
      <c r="O37" s="31">
        <v>99</v>
      </c>
      <c r="P37" s="31">
        <v>61</v>
      </c>
      <c r="Q37" s="31">
        <v>8</v>
      </c>
      <c r="R37" s="31">
        <v>14</v>
      </c>
      <c r="S37" s="31">
        <v>1</v>
      </c>
      <c r="T37" s="31">
        <v>18</v>
      </c>
      <c r="U37" s="31">
        <v>48</v>
      </c>
      <c r="V37" s="31">
        <v>8</v>
      </c>
      <c r="W37" s="31">
        <v>20</v>
      </c>
      <c r="X37" s="31">
        <f t="shared" si="0"/>
        <v>562</v>
      </c>
      <c r="Y37" s="26"/>
      <c r="Z37" s="27"/>
    </row>
    <row r="38" spans="1:26" s="28" customFormat="1" ht="12.75" customHeight="1">
      <c r="A38" s="25"/>
      <c r="B38" s="29" t="s">
        <v>30</v>
      </c>
      <c r="C38" s="25"/>
      <c r="D38" s="25"/>
      <c r="E38" s="30"/>
      <c r="F38" s="30"/>
      <c r="G38" s="30"/>
      <c r="H38" s="31"/>
      <c r="I38" s="31"/>
      <c r="J38" s="31"/>
      <c r="K38" s="31"/>
      <c r="L38" s="31">
        <v>7274</v>
      </c>
      <c r="M38" s="31">
        <v>9720</v>
      </c>
      <c r="N38" s="31">
        <v>8408</v>
      </c>
      <c r="O38" s="31">
        <v>10259</v>
      </c>
      <c r="P38" s="31">
        <v>8589</v>
      </c>
      <c r="Q38" s="31">
        <v>5551</v>
      </c>
      <c r="R38" s="31">
        <v>2723</v>
      </c>
      <c r="S38" s="31">
        <v>3821</v>
      </c>
      <c r="T38" s="31">
        <v>5821</v>
      </c>
      <c r="U38" s="31">
        <v>13153</v>
      </c>
      <c r="V38" s="31">
        <v>7255</v>
      </c>
      <c r="W38" s="31">
        <v>6740</v>
      </c>
      <c r="X38" s="31">
        <f t="shared" si="0"/>
        <v>89314</v>
      </c>
      <c r="Y38" s="26"/>
      <c r="Z38" s="27"/>
    </row>
    <row r="39" spans="1:26" s="28" customFormat="1" ht="12.75" customHeight="1">
      <c r="A39" s="25"/>
      <c r="B39" s="29" t="s">
        <v>31</v>
      </c>
      <c r="C39" s="25"/>
      <c r="D39" s="25"/>
      <c r="E39" s="30"/>
      <c r="F39" s="30"/>
      <c r="G39" s="30"/>
      <c r="H39" s="31"/>
      <c r="I39" s="31"/>
      <c r="J39" s="31"/>
      <c r="K39" s="31"/>
      <c r="L39" s="31">
        <v>32735</v>
      </c>
      <c r="M39" s="31">
        <v>36563</v>
      </c>
      <c r="N39" s="31">
        <v>38115</v>
      </c>
      <c r="O39" s="31">
        <v>32683</v>
      </c>
      <c r="P39" s="31">
        <v>28207</v>
      </c>
      <c r="Q39" s="31">
        <v>19525</v>
      </c>
      <c r="R39" s="31">
        <v>23800</v>
      </c>
      <c r="S39" s="31">
        <v>16765</v>
      </c>
      <c r="T39" s="31">
        <v>25428</v>
      </c>
      <c r="U39" s="31">
        <v>38354</v>
      </c>
      <c r="V39" s="31">
        <v>33586</v>
      </c>
      <c r="W39" s="31">
        <v>31754</v>
      </c>
      <c r="X39" s="31">
        <f t="shared" si="0"/>
        <v>357515</v>
      </c>
      <c r="Y39" s="26"/>
      <c r="Z39" s="27"/>
    </row>
    <row r="40" spans="1:26" s="28" customFormat="1" ht="12.75" customHeight="1">
      <c r="A40" s="25"/>
      <c r="B40" s="41" t="s">
        <v>6</v>
      </c>
      <c r="C40" s="42"/>
      <c r="D40" s="42"/>
      <c r="E40" s="43"/>
      <c r="F40" s="43"/>
      <c r="G40" s="43"/>
      <c r="H40" s="44"/>
      <c r="I40" s="44"/>
      <c r="J40" s="44"/>
      <c r="K40" s="44"/>
      <c r="L40" s="44">
        <f t="shared" ref="L40:W40" si="1">SUM(L14:L39)</f>
        <v>179178</v>
      </c>
      <c r="M40" s="44">
        <f t="shared" si="1"/>
        <v>189878</v>
      </c>
      <c r="N40" s="44">
        <f t="shared" si="1"/>
        <v>211315</v>
      </c>
      <c r="O40" s="44">
        <f t="shared" si="1"/>
        <v>231444</v>
      </c>
      <c r="P40" s="44">
        <f t="shared" si="1"/>
        <v>288714</v>
      </c>
      <c r="Q40" s="44">
        <f t="shared" si="1"/>
        <v>173525</v>
      </c>
      <c r="R40" s="44">
        <f t="shared" si="1"/>
        <v>166711</v>
      </c>
      <c r="S40" s="44">
        <f t="shared" si="1"/>
        <v>177781</v>
      </c>
      <c r="T40" s="44">
        <f t="shared" si="1"/>
        <v>211074</v>
      </c>
      <c r="U40" s="44">
        <f t="shared" si="1"/>
        <v>243536</v>
      </c>
      <c r="V40" s="44">
        <f t="shared" si="1"/>
        <v>176775</v>
      </c>
      <c r="W40" s="44">
        <f t="shared" si="1"/>
        <v>164145</v>
      </c>
      <c r="X40" s="44">
        <f>SUM(X14:X39)</f>
        <v>2414076</v>
      </c>
      <c r="Y40" s="26"/>
      <c r="Z40" s="27"/>
    </row>
    <row r="41" spans="1:26" s="28" customFormat="1" ht="3.75" customHeight="1" thickBot="1">
      <c r="A41" s="2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7"/>
      <c r="Y41" s="26"/>
      <c r="Z41" s="27"/>
    </row>
    <row r="42" spans="1:26" s="28" customFormat="1" ht="12">
      <c r="A42" s="25"/>
      <c r="B42" s="49" t="s">
        <v>70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31"/>
      <c r="Y42" s="26"/>
      <c r="Z42" s="27"/>
    </row>
    <row r="43" spans="1:26" s="28" customFormat="1" ht="1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31"/>
      <c r="Y43" s="26"/>
      <c r="Z43" s="27"/>
    </row>
    <row r="44" spans="1:26" s="28" customFormat="1" ht="17.25" customHeight="1">
      <c r="A44" s="25"/>
      <c r="B44" s="63" t="s">
        <v>78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26"/>
      <c r="Z44" s="27"/>
    </row>
    <row r="45" spans="1:26" s="28" customFormat="1" ht="17.25" customHeight="1">
      <c r="A45" s="25"/>
      <c r="B45" s="63" t="s">
        <v>75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26"/>
      <c r="Z45" s="27"/>
    </row>
    <row r="46" spans="1:26" s="28" customFormat="1" ht="17.25" customHeight="1">
      <c r="A46" s="25"/>
      <c r="B46" s="63" t="s">
        <v>74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26"/>
      <c r="Z46" s="27"/>
    </row>
    <row r="47" spans="1:26" s="28" customFormat="1" ht="12">
      <c r="A47" s="25"/>
      <c r="B47" s="3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31"/>
      <c r="Y47" s="26"/>
      <c r="Z47" s="27"/>
    </row>
    <row r="48" spans="1:26" s="28" customFormat="1" ht="12">
      <c r="A48" s="25"/>
      <c r="B48" s="3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31"/>
      <c r="Y48" s="26"/>
      <c r="Z48" s="27"/>
    </row>
    <row r="49" spans="1:26" s="28" customFormat="1" ht="12">
      <c r="A49" s="25"/>
      <c r="B49" s="3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31"/>
      <c r="Y49" s="26"/>
      <c r="Z49" s="27"/>
    </row>
    <row r="50" spans="1:26" s="28" customFormat="1" ht="8.25" customHeight="1">
      <c r="A50" s="25"/>
      <c r="B50" s="3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31"/>
      <c r="Y50" s="26"/>
      <c r="Z50" s="27"/>
    </row>
    <row r="51" spans="1:26" s="28" customFormat="1" ht="12">
      <c r="A51" s="25"/>
      <c r="B51" s="3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31"/>
      <c r="Y51" s="26"/>
      <c r="Z51" s="27"/>
    </row>
    <row r="52" spans="1:26" s="28" customFormat="1" ht="12.6" customHeight="1">
      <c r="A52" s="25"/>
      <c r="B52" s="3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31"/>
      <c r="Y52" s="26"/>
      <c r="Z52" s="27"/>
    </row>
    <row r="53" spans="1:26" s="28" customFormat="1" ht="12">
      <c r="A53" s="25"/>
      <c r="B53" s="3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31"/>
      <c r="Y53" s="26"/>
      <c r="Z53" s="27"/>
    </row>
    <row r="54" spans="1:26" s="28" customFormat="1" ht="12">
      <c r="A54" s="25"/>
      <c r="B54" s="3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31"/>
      <c r="Y54" s="26"/>
      <c r="Z54" s="27"/>
    </row>
    <row r="55" spans="1:26" s="28" customFormat="1" ht="1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  <c r="Z55" s="27"/>
    </row>
    <row r="56" spans="1:26" s="28" customFormat="1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6"/>
      <c r="Z56" s="27"/>
    </row>
    <row r="57" spans="1:26" s="28" customFormat="1" ht="1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6"/>
      <c r="Z57" s="27"/>
    </row>
    <row r="58" spans="1:26" s="28" customFormat="1" ht="1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6"/>
      <c r="Z58" s="27"/>
    </row>
    <row r="59" spans="1:26" s="28" customFormat="1" ht="1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6"/>
      <c r="Z59" s="27"/>
    </row>
    <row r="60" spans="1:26" s="28" customFormat="1" ht="1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27"/>
    </row>
    <row r="61" spans="1:26" s="28" customFormat="1" ht="1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27"/>
    </row>
    <row r="62" spans="1:26" s="28" customFormat="1" ht="6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6"/>
      <c r="Z62" s="27"/>
    </row>
    <row r="63" spans="1:26" s="28" customFormat="1" ht="14.45" customHeight="1">
      <c r="A63" s="25"/>
      <c r="B63" s="25"/>
      <c r="C63" s="25"/>
      <c r="D63" s="25"/>
      <c r="E63" s="25"/>
      <c r="F63" s="25"/>
      <c r="G63" s="25"/>
      <c r="H63" s="62">
        <v>2</v>
      </c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26"/>
      <c r="Z63" s="27"/>
    </row>
    <row r="64" spans="1:26" s="28" customFormat="1" ht="14.4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6"/>
      <c r="Z64" s="27"/>
    </row>
    <row r="65" spans="25:26" s="28" customFormat="1" ht="12">
      <c r="Y65" s="27"/>
      <c r="Z65" s="27"/>
    </row>
    <row r="66" spans="25:26" s="28" customFormat="1" ht="12">
      <c r="Y66" s="27"/>
      <c r="Z66" s="27"/>
    </row>
  </sheetData>
  <sheetProtection selectLockedCells="1" selectUnlockedCells="1"/>
  <mergeCells count="5">
    <mergeCell ref="B6:X6"/>
    <mergeCell ref="H63:X63"/>
    <mergeCell ref="B45:X45"/>
    <mergeCell ref="B46:X46"/>
    <mergeCell ref="B44:X44"/>
  </mergeCells>
  <printOptions horizontalCentered="1" verticalCentered="1"/>
  <pageMargins left="0" right="0" top="0" bottom="0" header="0.51181102362204722" footer="0.51181102362204722"/>
  <pageSetup paperSize="9" scale="70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CC0C-55C7-4ECB-B0A3-176A22460F10}">
  <dimension ref="A1:L68"/>
  <sheetViews>
    <sheetView zoomScaleNormal="100" workbookViewId="0"/>
  </sheetViews>
  <sheetFormatPr baseColWidth="10" defaultColWidth="11.5703125" defaultRowHeight="14.25"/>
  <cols>
    <col min="1" max="1" width="5.28515625" style="16" customWidth="1"/>
    <col min="2" max="2" width="7.42578125" style="16" customWidth="1"/>
    <col min="3" max="3" width="7.85546875" style="16" customWidth="1"/>
    <col min="4" max="4" width="3.28515625" style="16" customWidth="1"/>
    <col min="5" max="5" width="14.140625" style="16" customWidth="1"/>
    <col min="6" max="10" width="12.28515625" style="16" customWidth="1"/>
    <col min="11" max="11" width="5.28515625" style="17" customWidth="1"/>
    <col min="12" max="12" width="20" style="17" customWidth="1"/>
    <col min="13" max="16384" width="11.5703125" style="16"/>
  </cols>
  <sheetData>
    <row r="1" spans="1:12" ht="24.6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2" ht="17.4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2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2" ht="12.6" customHeight="1">
      <c r="A5" s="18"/>
      <c r="B5" s="18"/>
      <c r="C5" s="18"/>
      <c r="D5" s="18"/>
      <c r="E5" s="18"/>
      <c r="F5" s="18"/>
      <c r="G5" s="18"/>
      <c r="H5" s="18"/>
      <c r="I5" s="18"/>
      <c r="J5" s="20"/>
      <c r="K5" s="19"/>
    </row>
    <row r="6" spans="1:12" ht="14.45" customHeight="1">
      <c r="A6" s="18"/>
      <c r="B6" s="60" t="s">
        <v>69</v>
      </c>
      <c r="C6" s="60"/>
      <c r="D6" s="60"/>
      <c r="E6" s="60"/>
      <c r="F6" s="60"/>
      <c r="G6" s="60"/>
      <c r="H6" s="60"/>
      <c r="I6" s="60"/>
      <c r="J6" s="60"/>
      <c r="K6" s="19"/>
    </row>
    <row r="7" spans="1:12">
      <c r="A7" s="18"/>
      <c r="B7" s="38" t="s">
        <v>79</v>
      </c>
      <c r="C7" s="6"/>
      <c r="D7" s="6"/>
      <c r="E7" s="6"/>
      <c r="F7" s="6"/>
      <c r="G7" s="6"/>
      <c r="H7" s="6"/>
      <c r="I7" s="6"/>
      <c r="J7" s="6"/>
      <c r="K7" s="19"/>
    </row>
    <row r="8" spans="1:12" ht="6" customHeight="1">
      <c r="A8" s="18"/>
      <c r="B8" s="45"/>
      <c r="C8" s="45"/>
      <c r="D8" s="45"/>
      <c r="E8" s="45"/>
      <c r="F8" s="45"/>
      <c r="G8" s="45"/>
      <c r="H8" s="45"/>
      <c r="I8" s="45"/>
      <c r="J8" s="45"/>
      <c r="K8" s="19"/>
    </row>
    <row r="9" spans="1:12" ht="9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12" s="24" customFormat="1" ht="18.75" customHeight="1">
      <c r="A10" s="21"/>
      <c r="B10" s="64" t="s">
        <v>32</v>
      </c>
      <c r="C10" s="65"/>
      <c r="D10" s="65"/>
      <c r="E10" s="65"/>
      <c r="F10" s="65"/>
      <c r="G10" s="65"/>
      <c r="H10" s="65"/>
      <c r="I10" s="65"/>
      <c r="J10" s="66"/>
      <c r="K10" s="22"/>
      <c r="L10" s="23"/>
    </row>
    <row r="11" spans="1:12" s="28" customFormat="1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27"/>
    </row>
    <row r="12" spans="1:12" s="24" customFormat="1" ht="18.75" customHeight="1">
      <c r="A12" s="21"/>
      <c r="B12" s="39" t="s">
        <v>33</v>
      </c>
      <c r="C12" s="39"/>
      <c r="D12" s="39"/>
      <c r="E12" s="39"/>
      <c r="F12" s="40" t="s">
        <v>34</v>
      </c>
      <c r="G12" s="40" t="s">
        <v>35</v>
      </c>
      <c r="H12" s="40" t="s">
        <v>6</v>
      </c>
      <c r="I12" s="40" t="s">
        <v>36</v>
      </c>
      <c r="J12" s="40" t="s">
        <v>37</v>
      </c>
      <c r="K12" s="22"/>
      <c r="L12" s="23"/>
    </row>
    <row r="13" spans="1:12" s="28" customFormat="1" ht="12.75" customHeight="1">
      <c r="A13" s="25"/>
      <c r="B13" s="41" t="s">
        <v>38</v>
      </c>
      <c r="C13" s="42"/>
      <c r="D13" s="42"/>
      <c r="E13" s="43"/>
      <c r="F13" s="44">
        <f>+SUM(F14:F16)</f>
        <v>651104</v>
      </c>
      <c r="G13" s="44">
        <f>+SUM(G14:G16)</f>
        <v>740971</v>
      </c>
      <c r="H13" s="44">
        <f t="shared" ref="H13:H19" si="0">F13+G13</f>
        <v>1392075</v>
      </c>
      <c r="I13" s="48">
        <f t="shared" ref="I13:I20" si="1">F13/$H13</f>
        <v>0.46772192590198086</v>
      </c>
      <c r="J13" s="48">
        <f t="shared" ref="J13:J20" si="2">1-I13</f>
        <v>0.53227807409801908</v>
      </c>
      <c r="K13" s="26"/>
      <c r="L13" s="27"/>
    </row>
    <row r="14" spans="1:12" s="28" customFormat="1" ht="12.75" customHeight="1">
      <c r="A14" s="25"/>
      <c r="B14" s="29" t="s">
        <v>39</v>
      </c>
      <c r="C14" s="25"/>
      <c r="D14" s="25"/>
      <c r="E14" s="30"/>
      <c r="F14" s="31">
        <v>323198</v>
      </c>
      <c r="G14" s="31">
        <v>371896</v>
      </c>
      <c r="H14" s="31">
        <f t="shared" si="0"/>
        <v>695094</v>
      </c>
      <c r="I14" s="36">
        <f t="shared" si="1"/>
        <v>0.4649702054686129</v>
      </c>
      <c r="J14" s="36">
        <f t="shared" si="2"/>
        <v>0.5350297945313871</v>
      </c>
      <c r="K14" s="26"/>
      <c r="L14" s="59"/>
    </row>
    <row r="15" spans="1:12" s="28" customFormat="1" ht="12.75" customHeight="1">
      <c r="A15" s="25"/>
      <c r="B15" s="29" t="s">
        <v>40</v>
      </c>
      <c r="C15" s="25"/>
      <c r="D15" s="25"/>
      <c r="E15" s="30"/>
      <c r="F15" s="31">
        <v>106409</v>
      </c>
      <c r="G15" s="31">
        <v>118383</v>
      </c>
      <c r="H15" s="31">
        <f t="shared" si="0"/>
        <v>224792</v>
      </c>
      <c r="I15" s="36">
        <f t="shared" si="1"/>
        <v>0.47336648991067298</v>
      </c>
      <c r="J15" s="36">
        <f t="shared" si="2"/>
        <v>0.52663351008932702</v>
      </c>
      <c r="K15" s="26"/>
      <c r="L15" s="59"/>
    </row>
    <row r="16" spans="1:12" s="28" customFormat="1" ht="12.75" customHeight="1">
      <c r="A16" s="25"/>
      <c r="B16" s="29" t="s">
        <v>41</v>
      </c>
      <c r="C16" s="25"/>
      <c r="D16" s="25"/>
      <c r="E16" s="30"/>
      <c r="F16" s="31">
        <v>221497</v>
      </c>
      <c r="G16" s="31">
        <v>250692</v>
      </c>
      <c r="H16" s="31">
        <f t="shared" si="0"/>
        <v>472189</v>
      </c>
      <c r="I16" s="36">
        <f t="shared" si="1"/>
        <v>0.46908547213086288</v>
      </c>
      <c r="J16" s="36">
        <f t="shared" si="2"/>
        <v>0.53091452786913718</v>
      </c>
      <c r="K16" s="26"/>
      <c r="L16" s="59"/>
    </row>
    <row r="17" spans="1:12" s="28" customFormat="1" ht="12.75" customHeight="1">
      <c r="A17" s="25"/>
      <c r="B17" s="41" t="s">
        <v>42</v>
      </c>
      <c r="C17" s="42"/>
      <c r="D17" s="42"/>
      <c r="E17" s="43"/>
      <c r="F17" s="44">
        <f>+SUM(F18:F19)</f>
        <v>485191</v>
      </c>
      <c r="G17" s="44">
        <f>+SUM(G18:G19)</f>
        <v>536810</v>
      </c>
      <c r="H17" s="44">
        <f>F17+G17</f>
        <v>1022001</v>
      </c>
      <c r="I17" s="48">
        <f t="shared" si="1"/>
        <v>0.47474611081593854</v>
      </c>
      <c r="J17" s="48">
        <f t="shared" si="2"/>
        <v>0.52525388918406146</v>
      </c>
      <c r="K17" s="26"/>
      <c r="L17" s="59"/>
    </row>
    <row r="18" spans="1:12" s="28" customFormat="1" ht="12.75" customHeight="1">
      <c r="A18" s="25"/>
      <c r="B18" s="29" t="s">
        <v>43</v>
      </c>
      <c r="C18" s="25"/>
      <c r="D18" s="25"/>
      <c r="E18" s="30"/>
      <c r="F18" s="31">
        <v>303662</v>
      </c>
      <c r="G18" s="31">
        <v>335768</v>
      </c>
      <c r="H18" s="31">
        <f t="shared" si="0"/>
        <v>639430</v>
      </c>
      <c r="I18" s="36">
        <f t="shared" si="1"/>
        <v>0.4748948282063713</v>
      </c>
      <c r="J18" s="36">
        <f t="shared" si="2"/>
        <v>0.5251051717936287</v>
      </c>
      <c r="K18" s="26"/>
      <c r="L18" s="59"/>
    </row>
    <row r="19" spans="1:12" s="28" customFormat="1" ht="12.75" customHeight="1">
      <c r="A19" s="25"/>
      <c r="B19" s="29" t="s">
        <v>44</v>
      </c>
      <c r="C19" s="25"/>
      <c r="D19" s="25"/>
      <c r="E19" s="30"/>
      <c r="F19" s="31">
        <v>181529</v>
      </c>
      <c r="G19" s="31">
        <v>201042</v>
      </c>
      <c r="H19" s="31">
        <f t="shared" si="0"/>
        <v>382571</v>
      </c>
      <c r="I19" s="36">
        <f t="shared" si="1"/>
        <v>0.47449754424668883</v>
      </c>
      <c r="J19" s="36">
        <f t="shared" si="2"/>
        <v>0.52550245575331123</v>
      </c>
      <c r="K19" s="26"/>
      <c r="L19" s="59"/>
    </row>
    <row r="20" spans="1:12" s="28" customFormat="1" ht="12.75" customHeight="1">
      <c r="A20" s="25"/>
      <c r="B20" s="41" t="s">
        <v>6</v>
      </c>
      <c r="C20" s="42"/>
      <c r="D20" s="42"/>
      <c r="E20" s="43"/>
      <c r="F20" s="44">
        <f>F13+F17</f>
        <v>1136295</v>
      </c>
      <c r="G20" s="44">
        <f>G13+G17</f>
        <v>1277781</v>
      </c>
      <c r="H20" s="44">
        <f>H13+H17</f>
        <v>2414076</v>
      </c>
      <c r="I20" s="48">
        <f t="shared" si="1"/>
        <v>0.47069562018759975</v>
      </c>
      <c r="J20" s="48">
        <f t="shared" si="2"/>
        <v>0.52930437981240019</v>
      </c>
      <c r="K20" s="26"/>
      <c r="L20" s="27"/>
    </row>
    <row r="21" spans="1:12" s="28" customFormat="1" ht="3.75" customHeight="1">
      <c r="A21" s="25"/>
      <c r="B21" s="46"/>
      <c r="C21" s="46"/>
      <c r="D21" s="46"/>
      <c r="E21" s="46"/>
      <c r="F21" s="46"/>
      <c r="G21" s="46"/>
      <c r="H21" s="46"/>
      <c r="I21" s="46"/>
      <c r="J21" s="47"/>
      <c r="K21" s="26"/>
      <c r="L21" s="27"/>
    </row>
    <row r="22" spans="1:12" s="28" customFormat="1" ht="12">
      <c r="A22" s="25"/>
      <c r="B22" s="32" t="s">
        <v>71</v>
      </c>
      <c r="C22" s="25"/>
      <c r="D22" s="25"/>
      <c r="E22" s="25"/>
      <c r="F22" s="25"/>
      <c r="G22" s="25"/>
      <c r="H22" s="25"/>
      <c r="I22" s="25"/>
      <c r="J22" s="31"/>
      <c r="K22" s="26"/>
      <c r="L22" s="27"/>
    </row>
    <row r="23" spans="1:12" s="28" customFormat="1" ht="12">
      <c r="A23" s="25"/>
      <c r="B23" s="25"/>
      <c r="C23" s="25"/>
      <c r="D23" s="25"/>
      <c r="E23" s="25"/>
      <c r="F23" s="25"/>
      <c r="G23" s="25"/>
      <c r="H23" s="25"/>
      <c r="I23" s="25"/>
      <c r="J23" s="31"/>
      <c r="K23" s="26"/>
      <c r="L23" s="27"/>
    </row>
    <row r="24" spans="1:12" s="28" customFormat="1" ht="12">
      <c r="A24" s="25"/>
      <c r="B24" s="34"/>
      <c r="C24" s="25"/>
      <c r="D24" s="25"/>
      <c r="E24" s="25"/>
      <c r="F24" s="25"/>
      <c r="G24" s="25"/>
      <c r="H24" s="25"/>
      <c r="I24" s="25"/>
      <c r="J24" s="31"/>
      <c r="K24" s="26"/>
      <c r="L24" s="27"/>
    </row>
    <row r="25" spans="1:12" s="28" customFormat="1" ht="12">
      <c r="A25" s="25"/>
      <c r="B25" s="34"/>
      <c r="C25" s="25"/>
      <c r="D25" s="25"/>
      <c r="E25" s="25"/>
      <c r="F25" s="25"/>
      <c r="G25" s="25"/>
      <c r="H25" s="25"/>
      <c r="I25" s="25"/>
      <c r="J25" s="31"/>
      <c r="K25" s="26"/>
      <c r="L25" s="27"/>
    </row>
    <row r="26" spans="1:12" s="24" customFormat="1" ht="18.75" customHeight="1">
      <c r="A26" s="21"/>
      <c r="B26" s="64" t="s">
        <v>54</v>
      </c>
      <c r="C26" s="65"/>
      <c r="D26" s="65"/>
      <c r="E26" s="65"/>
      <c r="F26" s="65"/>
      <c r="G26" s="65"/>
      <c r="H26" s="65"/>
      <c r="I26" s="65"/>
      <c r="J26" s="66"/>
      <c r="K26" s="22"/>
      <c r="L26" s="23"/>
    </row>
    <row r="27" spans="1:12" s="28" customFormat="1" ht="3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7"/>
    </row>
    <row r="28" spans="1:12" s="24" customFormat="1" ht="18.75" customHeight="1">
      <c r="A28" s="21"/>
      <c r="B28" s="39" t="s">
        <v>45</v>
      </c>
      <c r="C28" s="39"/>
      <c r="D28" s="39"/>
      <c r="E28" s="39"/>
      <c r="F28" s="40" t="s">
        <v>34</v>
      </c>
      <c r="G28" s="40" t="s">
        <v>35</v>
      </c>
      <c r="H28" s="40" t="s">
        <v>6</v>
      </c>
      <c r="I28" s="40" t="s">
        <v>36</v>
      </c>
      <c r="J28" s="40" t="s">
        <v>37</v>
      </c>
      <c r="K28" s="22"/>
      <c r="L28" s="23"/>
    </row>
    <row r="29" spans="1:12" s="28" customFormat="1" ht="12.75" customHeight="1">
      <c r="A29" s="25"/>
      <c r="B29" s="41" t="s">
        <v>46</v>
      </c>
      <c r="C29" s="42"/>
      <c r="D29" s="42"/>
      <c r="E29" s="43"/>
      <c r="F29" s="44">
        <v>1025806</v>
      </c>
      <c r="G29" s="44">
        <v>1131780</v>
      </c>
      <c r="H29" s="44">
        <f>F29+G29</f>
        <v>2157586</v>
      </c>
      <c r="I29" s="48">
        <f>F29/$H29</f>
        <v>0.47544153512304954</v>
      </c>
      <c r="J29" s="48">
        <f>1-I29</f>
        <v>0.52455846487695046</v>
      </c>
      <c r="K29" s="26"/>
      <c r="L29" s="59"/>
    </row>
    <row r="30" spans="1:12" s="28" customFormat="1" ht="12.75" customHeight="1">
      <c r="A30" s="25"/>
      <c r="B30" s="41" t="s">
        <v>47</v>
      </c>
      <c r="C30" s="42"/>
      <c r="D30" s="42"/>
      <c r="E30" s="43"/>
      <c r="F30" s="44">
        <f>+SUM(F31:F32)</f>
        <v>110489</v>
      </c>
      <c r="G30" s="44">
        <f>+SUM(G31:G32)</f>
        <v>146001</v>
      </c>
      <c r="H30" s="44">
        <f>F30+G30</f>
        <v>256490</v>
      </c>
      <c r="I30" s="48">
        <f>F30/$H30</f>
        <v>0.43077312955670788</v>
      </c>
      <c r="J30" s="48">
        <f>1-I30</f>
        <v>0.56922687044329212</v>
      </c>
      <c r="K30" s="26"/>
      <c r="L30" s="59"/>
    </row>
    <row r="31" spans="1:12" s="28" customFormat="1" ht="12.75" customHeight="1">
      <c r="A31" s="25"/>
      <c r="B31" s="29" t="s">
        <v>48</v>
      </c>
      <c r="C31" s="25"/>
      <c r="D31" s="25"/>
      <c r="E31" s="30"/>
      <c r="F31" s="31">
        <v>41140</v>
      </c>
      <c r="G31" s="31">
        <v>49248</v>
      </c>
      <c r="H31" s="31">
        <f>F31+G31</f>
        <v>90388</v>
      </c>
      <c r="I31" s="36">
        <f>F31/$H31</f>
        <v>0.45514891357259812</v>
      </c>
      <c r="J31" s="36">
        <f>1-I31</f>
        <v>0.54485108642740188</v>
      </c>
      <c r="K31" s="26"/>
      <c r="L31" s="27"/>
    </row>
    <row r="32" spans="1:12" s="28" customFormat="1" ht="12.75" customHeight="1">
      <c r="A32" s="25"/>
      <c r="B32" s="29" t="s">
        <v>49</v>
      </c>
      <c r="C32" s="25"/>
      <c r="D32" s="25"/>
      <c r="E32" s="30"/>
      <c r="F32" s="31">
        <v>69349</v>
      </c>
      <c r="G32" s="31">
        <v>96753</v>
      </c>
      <c r="H32" s="31">
        <f>F32+G32</f>
        <v>166102</v>
      </c>
      <c r="I32" s="36">
        <f>F32/$H32</f>
        <v>0.41750851886190415</v>
      </c>
      <c r="J32" s="36">
        <f>1-I32</f>
        <v>0.5824914811380959</v>
      </c>
      <c r="K32" s="26"/>
      <c r="L32" s="27"/>
    </row>
    <row r="33" spans="1:12" s="28" customFormat="1" ht="12.75" customHeight="1">
      <c r="A33" s="25"/>
      <c r="B33" s="41" t="s">
        <v>6</v>
      </c>
      <c r="C33" s="42"/>
      <c r="D33" s="42"/>
      <c r="E33" s="43"/>
      <c r="F33" s="44">
        <f>F29+F30</f>
        <v>1136295</v>
      </c>
      <c r="G33" s="44">
        <f>G29+G30</f>
        <v>1277781</v>
      </c>
      <c r="H33" s="44">
        <f>F33+G33</f>
        <v>2414076</v>
      </c>
      <c r="I33" s="48">
        <f>F33/$H33</f>
        <v>0.47069562018759975</v>
      </c>
      <c r="J33" s="48">
        <f>1-I33</f>
        <v>0.52930437981240019</v>
      </c>
      <c r="K33" s="26"/>
      <c r="L33" s="27"/>
    </row>
    <row r="34" spans="1:12" s="28" customFormat="1" ht="3.75" customHeight="1" thickBot="1">
      <c r="A34" s="25"/>
      <c r="B34" s="46"/>
      <c r="C34" s="46"/>
      <c r="D34" s="46"/>
      <c r="E34" s="46"/>
      <c r="F34" s="46"/>
      <c r="G34" s="46"/>
      <c r="H34" s="46"/>
      <c r="I34" s="46"/>
      <c r="J34" s="47"/>
      <c r="K34" s="26"/>
      <c r="L34" s="27"/>
    </row>
    <row r="35" spans="1:12" s="28" customFormat="1" ht="12">
      <c r="A35" s="25"/>
      <c r="B35" s="32" t="s">
        <v>71</v>
      </c>
      <c r="C35" s="25"/>
      <c r="D35" s="25"/>
      <c r="E35" s="25"/>
      <c r="F35" s="25"/>
      <c r="G35" s="25"/>
      <c r="H35" s="25"/>
      <c r="I35" s="25"/>
      <c r="J35" s="31"/>
      <c r="K35" s="26"/>
      <c r="L35" s="27"/>
    </row>
    <row r="36" spans="1:12" s="28" customFormat="1" ht="12">
      <c r="A36" s="25"/>
      <c r="B36" s="25"/>
      <c r="C36" s="25"/>
      <c r="D36" s="25"/>
      <c r="E36" s="25"/>
      <c r="F36" s="25"/>
      <c r="G36" s="25"/>
      <c r="H36" s="25"/>
      <c r="I36" s="25"/>
      <c r="J36" s="31"/>
      <c r="K36" s="26"/>
      <c r="L36" s="27"/>
    </row>
    <row r="37" spans="1:12" s="28" customFormat="1" ht="1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27"/>
    </row>
    <row r="38" spans="1:12" s="28" customFormat="1" ht="12.75" customHeight="1">
      <c r="A38" s="25"/>
      <c r="B38" s="35" t="s">
        <v>50</v>
      </c>
      <c r="C38" s="25"/>
      <c r="D38" s="25"/>
      <c r="E38" s="25"/>
      <c r="F38" s="25"/>
      <c r="G38" s="25"/>
      <c r="H38" s="25"/>
      <c r="I38" s="25"/>
      <c r="J38" s="25"/>
      <c r="K38" s="26"/>
      <c r="L38" s="27"/>
    </row>
    <row r="39" spans="1:12" s="28" customFormat="1" ht="12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6"/>
    </row>
    <row r="40" spans="1:12" s="28" customFormat="1" ht="12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27"/>
    </row>
    <row r="41" spans="1:12" s="28" customFormat="1" ht="12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27"/>
    </row>
    <row r="42" spans="1:12" s="28" customFormat="1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27"/>
    </row>
    <row r="43" spans="1:12" s="28" customFormat="1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27"/>
    </row>
    <row r="44" spans="1:12" s="28" customFormat="1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27"/>
    </row>
    <row r="45" spans="1:12" s="28" customFormat="1" ht="12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27"/>
    </row>
    <row r="46" spans="1:12" s="28" customFormat="1" ht="12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27"/>
    </row>
    <row r="47" spans="1:12" s="28" customFormat="1" ht="12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7"/>
    </row>
    <row r="48" spans="1:12" s="28" customFormat="1" ht="12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7"/>
    </row>
    <row r="49" spans="1:12" s="28" customFormat="1" ht="12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7"/>
    </row>
    <row r="50" spans="1:12" s="28" customFormat="1" ht="12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7"/>
    </row>
    <row r="51" spans="1:12" s="28" customFormat="1" ht="12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7"/>
    </row>
    <row r="52" spans="1:12" s="28" customFormat="1" ht="12.75" customHeight="1">
      <c r="A52" s="25"/>
      <c r="B52" s="35" t="s">
        <v>51</v>
      </c>
      <c r="C52" s="25"/>
      <c r="D52" s="25"/>
      <c r="E52" s="25"/>
      <c r="F52" s="25"/>
      <c r="G52" s="25"/>
      <c r="H52" s="25"/>
      <c r="I52" s="25"/>
      <c r="J52" s="25"/>
      <c r="K52" s="26"/>
      <c r="L52" s="27"/>
    </row>
    <row r="53" spans="1:12" s="28" customFormat="1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27"/>
    </row>
    <row r="54" spans="1:12" s="28" customFormat="1" ht="12">
      <c r="A54" s="25"/>
      <c r="B54" s="35"/>
      <c r="C54" s="25"/>
      <c r="D54" s="25"/>
      <c r="E54" s="25"/>
      <c r="F54" s="25"/>
      <c r="G54" s="25"/>
      <c r="H54" s="25"/>
      <c r="I54" s="25"/>
      <c r="J54" s="31"/>
      <c r="K54" s="26"/>
      <c r="L54" s="27"/>
    </row>
    <row r="55" spans="1:12" s="28" customFormat="1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27"/>
    </row>
    <row r="56" spans="1:12" s="28" customFormat="1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27"/>
    </row>
    <row r="57" spans="1:12" s="28" customFormat="1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27"/>
    </row>
    <row r="58" spans="1:12" s="28" customFormat="1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27"/>
    </row>
    <row r="59" spans="1:12" s="28" customFormat="1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27"/>
    </row>
    <row r="60" spans="1:12" s="28" customFormat="1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27"/>
    </row>
    <row r="61" spans="1:12" s="28" customFormat="1" ht="12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27"/>
    </row>
    <row r="62" spans="1:12" s="28" customFormat="1" ht="1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27"/>
    </row>
    <row r="63" spans="1:12" s="28" customFormat="1" ht="1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27"/>
    </row>
    <row r="64" spans="1:12" s="28" customFormat="1" ht="1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27"/>
    </row>
    <row r="65" spans="1:12" s="28" customFormat="1" ht="14.45" customHeight="1">
      <c r="A65" s="25"/>
      <c r="B65" s="25"/>
      <c r="C65" s="25"/>
      <c r="D65" s="25"/>
      <c r="E65" s="25"/>
      <c r="F65" s="25"/>
      <c r="G65" s="62">
        <v>3</v>
      </c>
      <c r="H65" s="62"/>
      <c r="I65" s="62"/>
      <c r="J65" s="62"/>
      <c r="K65" s="26"/>
      <c r="L65" s="27"/>
    </row>
    <row r="66" spans="1:12" s="28" customFormat="1" ht="14.4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27"/>
    </row>
    <row r="67" spans="1:12" s="28" customFormat="1" ht="12">
      <c r="K67" s="27"/>
      <c r="L67" s="27"/>
    </row>
    <row r="68" spans="1:12" s="28" customFormat="1" ht="12">
      <c r="K68" s="27"/>
      <c r="L68" s="27"/>
    </row>
  </sheetData>
  <sheetProtection selectLockedCells="1" selectUnlockedCells="1"/>
  <mergeCells count="4">
    <mergeCell ref="B6:J6"/>
    <mergeCell ref="B10:J10"/>
    <mergeCell ref="B26:J26"/>
    <mergeCell ref="G65:J65"/>
  </mergeCells>
  <printOptions horizontalCentered="1" verticalCentered="1"/>
  <pageMargins left="0" right="0" top="0" bottom="0" header="0.51181102362204722" footer="0.51181102362204722"/>
  <pageSetup paperSize="9" scale="96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P1</vt:lpstr>
      <vt:lpstr>P2</vt:lpstr>
      <vt:lpstr>P3</vt:lpstr>
      <vt:lpstr>'P1'!Área_de_impresión</vt:lpstr>
      <vt:lpstr>'P2'!Área_de_impresión</vt:lpstr>
      <vt:lpstr>'P3'!Área_de_impresión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Padilla Sanchez</dc:creator>
  <cp:lastModifiedBy>Estefanía García Arias</cp:lastModifiedBy>
  <cp:lastPrinted>2026-03-03T13:22:02Z</cp:lastPrinted>
  <dcterms:created xsi:type="dcterms:W3CDTF">2026-01-26T08:33:26Z</dcterms:created>
  <dcterms:modified xsi:type="dcterms:W3CDTF">2026-03-03T13:22:47Z</dcterms:modified>
</cp:coreProperties>
</file>