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D:\ESTUDIOS Y ESTADISTICAS\BALANZA COMERCIAL AGRARIA\2026\01_Ene_Ene_2026\"/>
    </mc:Choice>
  </mc:AlternateContent>
  <xr:revisionPtr revIDLastSave="0" documentId="13_ncr:1_{E3BAF9E6-58B7-4938-A9FF-943AC8E3470E}" xr6:coauthVersionLast="36" xr6:coauthVersionMax="36" xr10:uidLastSave="{00000000-0000-0000-0000-000000000000}"/>
  <bookViews>
    <workbookView xWindow="0" yWindow="0" windowWidth="16380" windowHeight="8196" tabRatio="500" xr2:uid="{00000000-000D-0000-FFFF-FFFF00000000}"/>
  </bookViews>
  <sheets>
    <sheet name="Descripción" sheetId="1" r:id="rId1"/>
    <sheet name="Export-Import Provincias" sheetId="2" r:id="rId2"/>
    <sheet name="Gráfico2" sheetId="3" state="hidden" r:id="rId3"/>
    <sheet name="Gráfico1" sheetId="4" state="hidden" r:id="rId4"/>
    <sheet name="Ranking países " sheetId="9" r:id="rId5"/>
    <sheet name="Ranking capítulos" sheetId="6" r:id="rId6"/>
    <sheet name="Ranking productos" sheetId="7" r:id="rId7"/>
    <sheet name="Nº Exportadores" sheetId="8" r:id="rId8"/>
  </sheets>
  <definedNames>
    <definedName name="_xlnm.Print_Area" localSheetId="1">'Export-Import Provincias'!$A$1:$L$73</definedName>
    <definedName name="_xlnm.Print_Area" localSheetId="5">'Ranking capítulos'!$A$1:$G$37</definedName>
    <definedName name="_xlnm.Print_Area" localSheetId="4">'Ranking países '!$A$1:$K$76</definedName>
    <definedName name="_xlnm.Print_Area" localSheetId="6">'Ranking productos'!$A$1:$N$60</definedName>
  </definedNames>
  <calcPr calcId="19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41" i="9" l="1"/>
  <c r="D41" i="9"/>
  <c r="L30" i="7"/>
  <c r="I64" i="9" l="1"/>
  <c r="C64" i="9"/>
  <c r="K41" i="9"/>
  <c r="E41" i="9"/>
  <c r="K40" i="9"/>
  <c r="J40" i="9"/>
  <c r="E40" i="9"/>
  <c r="D40" i="9"/>
  <c r="K39" i="9"/>
  <c r="J39" i="9"/>
  <c r="E39" i="9"/>
  <c r="D39" i="9"/>
  <c r="K38" i="9"/>
  <c r="J38" i="9"/>
  <c r="E38" i="9"/>
  <c r="D38" i="9"/>
  <c r="K37" i="9"/>
  <c r="J37" i="9"/>
  <c r="E37" i="9"/>
  <c r="D37" i="9"/>
  <c r="K36" i="9"/>
  <c r="J36" i="9"/>
  <c r="E36" i="9"/>
  <c r="D36" i="9"/>
  <c r="K35" i="9"/>
  <c r="J35" i="9"/>
  <c r="E35" i="9"/>
  <c r="D35" i="9"/>
  <c r="K34" i="9"/>
  <c r="J34" i="9"/>
  <c r="E34" i="9"/>
  <c r="D34" i="9"/>
  <c r="K33" i="9"/>
  <c r="J33" i="9"/>
  <c r="E33" i="9"/>
  <c r="D33" i="9"/>
  <c r="K32" i="9"/>
  <c r="J32" i="9"/>
  <c r="E32" i="9"/>
  <c r="D32" i="9"/>
  <c r="K31" i="9"/>
  <c r="J31" i="9"/>
  <c r="E31" i="9"/>
  <c r="D31" i="9"/>
  <c r="K30" i="9"/>
  <c r="J30" i="9"/>
  <c r="E30" i="9"/>
  <c r="D30" i="9"/>
  <c r="K29" i="9"/>
  <c r="J29" i="9"/>
  <c r="E29" i="9"/>
  <c r="D29" i="9"/>
  <c r="K28" i="9"/>
  <c r="J28" i="9"/>
  <c r="E28" i="9"/>
  <c r="D28" i="9"/>
  <c r="K27" i="9"/>
  <c r="J27" i="9"/>
  <c r="E27" i="9"/>
  <c r="D27" i="9"/>
  <c r="K26" i="9"/>
  <c r="J26" i="9"/>
  <c r="E26" i="9"/>
  <c r="D26" i="9"/>
  <c r="K25" i="9"/>
  <c r="J25" i="9"/>
  <c r="E25" i="9"/>
  <c r="D25" i="9"/>
  <c r="K24" i="9"/>
  <c r="J24" i="9"/>
  <c r="E24" i="9"/>
  <c r="D24" i="9"/>
  <c r="K23" i="9"/>
  <c r="J23" i="9"/>
  <c r="E23" i="9"/>
  <c r="D23" i="9"/>
  <c r="K22" i="9"/>
  <c r="J22" i="9"/>
  <c r="E22" i="9"/>
  <c r="D22" i="9"/>
  <c r="K21" i="9"/>
  <c r="J21" i="9"/>
  <c r="E21" i="9"/>
  <c r="D21" i="9"/>
  <c r="K20" i="9"/>
  <c r="J20" i="9"/>
  <c r="E20" i="9"/>
  <c r="D20" i="9"/>
  <c r="K19" i="9"/>
  <c r="J19" i="9"/>
  <c r="E19" i="9"/>
  <c r="D19" i="9"/>
  <c r="K18" i="9"/>
  <c r="J18" i="9"/>
  <c r="E18" i="9"/>
  <c r="D18" i="9"/>
  <c r="K17" i="9"/>
  <c r="J17" i="9"/>
  <c r="E17" i="9"/>
  <c r="D17" i="9"/>
  <c r="K16" i="9"/>
  <c r="J16" i="9"/>
  <c r="E16" i="9"/>
  <c r="D16" i="9"/>
  <c r="K15" i="9"/>
  <c r="J15" i="9"/>
  <c r="E15" i="9"/>
  <c r="D15" i="9"/>
  <c r="K14" i="9"/>
  <c r="J14" i="9"/>
  <c r="E14" i="9"/>
  <c r="D14" i="9"/>
  <c r="K13" i="9"/>
  <c r="J13" i="9"/>
  <c r="E13" i="9"/>
  <c r="D13" i="9"/>
  <c r="K12" i="9"/>
  <c r="J12" i="9"/>
  <c r="E12" i="9"/>
  <c r="D12" i="9"/>
  <c r="K11" i="9"/>
  <c r="J11" i="9"/>
  <c r="E11" i="9"/>
  <c r="D11" i="9"/>
  <c r="K10" i="9"/>
  <c r="J10" i="9"/>
  <c r="E10" i="9"/>
  <c r="D10" i="9"/>
  <c r="K9" i="9"/>
  <c r="J9" i="9"/>
  <c r="E9" i="9"/>
  <c r="D9" i="9"/>
  <c r="K8" i="9"/>
  <c r="J8" i="9"/>
  <c r="E8" i="9"/>
  <c r="D8" i="9"/>
  <c r="K7" i="9"/>
  <c r="J7" i="9"/>
  <c r="E7" i="9"/>
  <c r="D7" i="9"/>
  <c r="K6" i="9"/>
  <c r="J6" i="9"/>
  <c r="E6" i="9"/>
  <c r="D6" i="9"/>
  <c r="K5" i="9"/>
  <c r="J5" i="9"/>
  <c r="E5" i="9"/>
  <c r="D5" i="9"/>
  <c r="M31" i="7" l="1"/>
  <c r="D31" i="7"/>
  <c r="C31" i="7"/>
  <c r="E31" i="7" s="1"/>
  <c r="M30" i="7"/>
  <c r="K30" i="7"/>
  <c r="N31" i="7" s="1"/>
  <c r="E30" i="7"/>
  <c r="L28" i="7"/>
  <c r="K28" i="7"/>
  <c r="D28" i="7"/>
  <c r="E28" i="7" s="1"/>
  <c r="C28" i="7"/>
  <c r="M26" i="7"/>
  <c r="E26" i="7"/>
  <c r="M25" i="7"/>
  <c r="E25" i="7"/>
  <c r="M24" i="7"/>
  <c r="E24" i="7"/>
  <c r="M23" i="7"/>
  <c r="E23" i="7"/>
  <c r="M22" i="7"/>
  <c r="E22" i="7"/>
  <c r="M21" i="7"/>
  <c r="E21" i="7"/>
  <c r="M20" i="7"/>
  <c r="E20" i="7"/>
  <c r="M19" i="7"/>
  <c r="E19" i="7"/>
  <c r="M18" i="7"/>
  <c r="E18" i="7"/>
  <c r="M17" i="7"/>
  <c r="E17" i="7"/>
  <c r="M16" i="7"/>
  <c r="E16" i="7"/>
  <c r="M15" i="7"/>
  <c r="E15" i="7"/>
  <c r="M14" i="7"/>
  <c r="E14" i="7"/>
  <c r="M13" i="7"/>
  <c r="E13" i="7"/>
  <c r="M12" i="7"/>
  <c r="E12" i="7"/>
  <c r="M11" i="7"/>
  <c r="E11" i="7"/>
  <c r="M10" i="7"/>
  <c r="E10" i="7"/>
  <c r="M9" i="7"/>
  <c r="E9" i="7"/>
  <c r="M8" i="7"/>
  <c r="E8" i="7"/>
  <c r="M7" i="7"/>
  <c r="E7" i="7"/>
  <c r="G32" i="6"/>
  <c r="F31" i="6"/>
  <c r="E31" i="6"/>
  <c r="D31" i="6"/>
  <c r="C30" i="7" s="1"/>
  <c r="C31" i="6"/>
  <c r="D30" i="7" s="1"/>
  <c r="G30" i="6"/>
  <c r="G29" i="6"/>
  <c r="G28" i="6"/>
  <c r="G27" i="6"/>
  <c r="G26" i="6"/>
  <c r="G25" i="6"/>
  <c r="G24" i="6"/>
  <c r="G23" i="6"/>
  <c r="G22" i="6"/>
  <c r="G21" i="6"/>
  <c r="G20" i="6"/>
  <c r="G19" i="6"/>
  <c r="G18" i="6"/>
  <c r="G17" i="6"/>
  <c r="G16" i="6"/>
  <c r="G15" i="6"/>
  <c r="G14" i="6"/>
  <c r="G13" i="6"/>
  <c r="G12" i="6"/>
  <c r="G11" i="6"/>
  <c r="G10" i="6"/>
  <c r="G9" i="6"/>
  <c r="G8" i="6"/>
  <c r="G7" i="6"/>
  <c r="G31" i="6" l="1"/>
  <c r="N21" i="7"/>
  <c r="N28" i="7"/>
  <c r="N18" i="7"/>
  <c r="N12" i="7"/>
  <c r="N24" i="7"/>
  <c r="N30" i="7"/>
  <c r="N15" i="7"/>
  <c r="N9" i="7"/>
  <c r="F26" i="7"/>
  <c r="F23" i="7"/>
  <c r="F20" i="7"/>
  <c r="F17" i="7"/>
  <c r="F14" i="7"/>
  <c r="F11" i="7"/>
  <c r="F8" i="7"/>
  <c r="F28" i="7"/>
  <c r="F31" i="7"/>
  <c r="F25" i="7"/>
  <c r="F22" i="7"/>
  <c r="F19" i="7"/>
  <c r="F16" i="7"/>
  <c r="F13" i="7"/>
  <c r="F10" i="7"/>
  <c r="F7" i="7"/>
  <c r="F24" i="7"/>
  <c r="F21" i="7"/>
  <c r="F18" i="7"/>
  <c r="F15" i="7"/>
  <c r="F12" i="7"/>
  <c r="F9" i="7"/>
  <c r="F30" i="7"/>
  <c r="N8" i="7"/>
  <c r="N11" i="7"/>
  <c r="N14" i="7"/>
  <c r="N17" i="7"/>
  <c r="N20" i="7"/>
  <c r="N23" i="7"/>
  <c r="N26" i="7"/>
  <c r="M28" i="7"/>
  <c r="N7" i="7"/>
  <c r="N10" i="7"/>
  <c r="N13" i="7"/>
  <c r="N16" i="7"/>
  <c r="N19" i="7"/>
  <c r="N22" i="7"/>
  <c r="N25" i="7"/>
</calcChain>
</file>

<file path=xl/sharedStrings.xml><?xml version="1.0" encoding="utf-8"?>
<sst xmlns="http://schemas.openxmlformats.org/spreadsheetml/2006/main" count="300" uniqueCount="205">
  <si>
    <t>Servicio de Estudios y Estadísticas</t>
  </si>
  <si>
    <t>SECRETARÍA GENERAL DE AGRICULTURA, GANADERÍA Y ALIMENTACIÓN</t>
  </si>
  <si>
    <t>SECRETARÍA GENERAL DE AGRICULTURA, GANADERÍA Y ALIMENTACIÓN
SERVICIO DE ESTUDIOS Y ESTADÍSTICAS</t>
  </si>
  <si>
    <t xml:space="preserve">Cuadros 1 y 2: </t>
  </si>
  <si>
    <t xml:space="preserve">Exportaciones e importaciones Agroalimentarias de Andalucía por provincias. </t>
  </si>
  <si>
    <t xml:space="preserve">Cuadros 3 y 4: </t>
  </si>
  <si>
    <t>Principales destinos y orígenes de las exportaciones e importaciones Agroalimentarias andaluzas.</t>
  </si>
  <si>
    <t xml:space="preserve">Cuadro 5:         </t>
  </si>
  <si>
    <t>Saldo Comercial de los Principales Capítulos Arancelarios Exportados e Importados.</t>
  </si>
  <si>
    <t xml:space="preserve">Cuadro 6:          </t>
  </si>
  <si>
    <t>Principales Productos Agroalimentarios Exportados por Andalucía.</t>
  </si>
  <si>
    <t xml:space="preserve">Cuadro 7:          </t>
  </si>
  <si>
    <t xml:space="preserve">Principales Productos Agroalimentarios Exportados por Andalucía y España. </t>
  </si>
  <si>
    <r>
      <rPr>
        <b/>
        <sz val="11"/>
        <color theme="1"/>
        <rFont val="Calibri"/>
        <family val="2"/>
        <charset val="1"/>
      </rPr>
      <t>Observaciones:</t>
    </r>
    <r>
      <rPr>
        <sz val="11"/>
        <color theme="1"/>
        <rFont val="Calibri"/>
        <family val="2"/>
        <charset val="1"/>
      </rPr>
      <t xml:space="preserve"> Cada vez que en este informe se hace mención a los productos agroalimentarios, se encuentran incluidos los productos agroalimentarios y las bebidas. </t>
    </r>
  </si>
  <si>
    <t>CUADRO Nº1</t>
  </si>
  <si>
    <t>Exportaciones Agroalimentarias y Bebidas</t>
  </si>
  <si>
    <t>Enero-Diciembre</t>
  </si>
  <si>
    <t>Variación año anterior en %</t>
  </si>
  <si>
    <t>Provincia</t>
  </si>
  <si>
    <t>Miles Euros</t>
  </si>
  <si>
    <t>Tm.</t>
  </si>
  <si>
    <t>valor</t>
  </si>
  <si>
    <t>Peso</t>
  </si>
  <si>
    <t>Almería</t>
  </si>
  <si>
    <t>Cádiz</t>
  </si>
  <si>
    <t>Córdoba</t>
  </si>
  <si>
    <t>Granada</t>
  </si>
  <si>
    <t>Huelva</t>
  </si>
  <si>
    <t>Jaén</t>
  </si>
  <si>
    <t>Málaga</t>
  </si>
  <si>
    <t>Sevilla</t>
  </si>
  <si>
    <t>Andalucía</t>
  </si>
  <si>
    <t xml:space="preserve">Fuente: Instituto de Comercio Exterior (ICEX). </t>
  </si>
  <si>
    <t>Nota: Datos definitivos hasta 2023. 2024 y 2025 provisionales. Sectores 1 y 2 del ICEX (1 Agroalimentarios y 2 Bebidas).</t>
  </si>
  <si>
    <t>CUADRO Nº2</t>
  </si>
  <si>
    <t>Importaciones Agroalimentarias y Bebidas</t>
  </si>
  <si>
    <t xml:space="preserve">Fuente: Instituto de Comercio Exterior (ICEX) </t>
  </si>
  <si>
    <t xml:space="preserve">CUADRO Nº3 </t>
  </si>
  <si>
    <t>CUADRO Nº4</t>
  </si>
  <si>
    <t>País</t>
  </si>
  <si>
    <t xml:space="preserve">% Valor exportado país/Total </t>
  </si>
  <si>
    <t xml:space="preserve">% Valor importado país/Total </t>
  </si>
  <si>
    <t xml:space="preserve"> </t>
  </si>
  <si>
    <t>Total</t>
  </si>
  <si>
    <t>Fuente: Instituto de Comercio Exterior (ICEX)</t>
  </si>
  <si>
    <t xml:space="preserve">Nota: Datos definitivos hasta 2023. 2024 y 2025 provisionales. </t>
  </si>
  <si>
    <t>Resto</t>
  </si>
  <si>
    <t>CUADRO Nº5</t>
  </si>
  <si>
    <t>Capítulo</t>
  </si>
  <si>
    <t>Denominación</t>
  </si>
  <si>
    <t>Valor Exportado (Miles Euros)</t>
  </si>
  <si>
    <t xml:space="preserve">   Valor Importado (Miles Euros)</t>
  </si>
  <si>
    <t xml:space="preserve">Total Agroalimentario* </t>
  </si>
  <si>
    <t>Total Productos</t>
  </si>
  <si>
    <t>*En el Total Agroalimentario se encuentran incluidos los sectores 1 y 2 del ICEX (1 Agroalimentarios y 2 Bebidas).</t>
  </si>
  <si>
    <t>** En el Total se encuentran incluidos los sectores 1,2,3 y 4 del ICEX (1 Agroalimentarios, 2 Bebidas, 3 Bienes de consumo y 4 Productos industriales y tecnología).</t>
  </si>
  <si>
    <t>CUADRO Nº6</t>
  </si>
  <si>
    <t>CUADRO Nº7</t>
  </si>
  <si>
    <t xml:space="preserve">                   </t>
  </si>
  <si>
    <r>
      <rPr>
        <b/>
        <sz val="12"/>
        <color theme="1"/>
        <rFont val="Calibri"/>
        <family val="2"/>
        <charset val="1"/>
      </rPr>
      <t xml:space="preserve">Ranking en </t>
    </r>
    <r>
      <rPr>
        <b/>
        <u/>
        <sz val="12"/>
        <color theme="1"/>
        <rFont val="Calibri"/>
        <family val="2"/>
        <charset val="1"/>
      </rPr>
      <t>VALOR (MILES DE EUROS)</t>
    </r>
  </si>
  <si>
    <r>
      <rPr>
        <b/>
        <sz val="12"/>
        <color theme="1"/>
        <rFont val="Calibri"/>
        <family val="2"/>
        <charset val="1"/>
      </rPr>
      <t xml:space="preserve">Ranking en PESO </t>
    </r>
    <r>
      <rPr>
        <b/>
        <u/>
        <sz val="12"/>
        <color theme="1"/>
        <rFont val="Calibri"/>
        <family val="2"/>
        <charset val="1"/>
      </rPr>
      <t>(TONELADAS)</t>
    </r>
  </si>
  <si>
    <t>Ranking</t>
  </si>
  <si>
    <t>Producto</t>
  </si>
  <si>
    <t>%  valor sobre total agroalimentario</t>
  </si>
  <si>
    <t>% peso sobre total agroalimentario</t>
  </si>
  <si>
    <t>15092000 -- ACEITE DE OLIVA VIRGEN EXTRA.</t>
  </si>
  <si>
    <t>07020010 -- (DESDE 01.01.2025) TOMATES ENTEROS CUYO MAYOR</t>
  </si>
  <si>
    <t>15109000 -- LOS DEMAS ACEITES EN BRUTO Y SUS FRACCIONES OBTENIDOS EXCLUSIVAMENTE DE ACEITUNA, INCLUSO REFINADOS, PERO SIN MODIFICAR QUIMICAMENTE, Y MEZCLAS DE ESTOS ACEITES O FRACCIONES CON LOS ACEITES O FRACCIONES DE LA PARTIDA 1509 (EXCEPTO ACEITE DE ORUJO DE OLIVA EN BRUTO).</t>
  </si>
  <si>
    <t>08051022 -- (DESDE 01.01.2017) NARANJAS DULCES NAVEL FRESCAS</t>
  </si>
  <si>
    <t>07020099 -- (DESDE 01.01.2025) LOS DEMÁS</t>
  </si>
  <si>
    <t>21069098 -- (DESDE 01.01.95) PREPARACIONES ALIMENTICIAS NO EXPRESADAS NI COMPRENDIDAS EN OTRAS PARTIDAS, (EXCEPTO PREPARACIONES ALCOHOLICAS COMPUESTAS (SALVO LAS PREPARADAS CON SUSTANCIAS AROMATICAS), DE LAS UTILIZADAS PARA ELABORACION DE BEBIDAS; SIN GRASAS DE LECHE O MENOS 1,5% EN PESO; SIN SACAROSA O ISOGLUCOSA O MENOS 5% PESO, SIN ALMIDON O FECULA O GLUCOSA O MENOS 5% PESO, Y JARABES DE AZUCAR AROMATIZADOS O CON COLORANTES AÑADIDOS). (HASTA 31.12.06) TAMBIEN SE EXCEPTUABA: PREPARACIONES FONDUE.</t>
  </si>
  <si>
    <t>TOTAL 20 PRIMEROS PRODUCTOS</t>
  </si>
  <si>
    <t xml:space="preserve">                                           Total Agroalimentario* </t>
  </si>
  <si>
    <t xml:space="preserve">                                           Total **</t>
  </si>
  <si>
    <t>Nota: Datos definitivos hasta 2023. 2024 y 2025 provisionales. Datos a nivel de arancel.</t>
  </si>
  <si>
    <t>Evolución Exportadores TOTALES Y REGULARES</t>
  </si>
  <si>
    <t>Exportadores TOTALES</t>
  </si>
  <si>
    <t xml:space="preserve">% Incre, frente mismo periodo año anterior </t>
  </si>
  <si>
    <t>Exportacion Total (Miles Euros)</t>
  </si>
  <si>
    <t xml:space="preserve">% Incr. frente mismo periodo año anterior </t>
  </si>
  <si>
    <t>%2025/Total</t>
  </si>
  <si>
    <r>
      <rPr>
        <b/>
        <u/>
        <sz val="14"/>
        <color theme="1"/>
        <rFont val="Calibri"/>
        <family val="2"/>
        <charset val="1"/>
      </rPr>
      <t>Exportadores REGULARES</t>
    </r>
    <r>
      <rPr>
        <b/>
        <u/>
        <vertAlign val="superscript"/>
        <sz val="14"/>
        <color theme="1"/>
        <rFont val="Calibri"/>
        <family val="2"/>
        <charset val="1"/>
      </rPr>
      <t>1</t>
    </r>
    <r>
      <rPr>
        <b/>
        <u/>
        <sz val="14"/>
        <color theme="1"/>
        <rFont val="Calibri"/>
        <family val="2"/>
        <charset val="1"/>
      </rPr>
      <t xml:space="preserve"> </t>
    </r>
  </si>
  <si>
    <t>( 1) Regulares. Entidades que han exportado en los 4 últimos años consecutivos.</t>
  </si>
  <si>
    <t>Alemania</t>
  </si>
  <si>
    <t>Francia</t>
  </si>
  <si>
    <t>Italia</t>
  </si>
  <si>
    <t>Portugal</t>
  </si>
  <si>
    <t>Estados Unidos</t>
  </si>
  <si>
    <t>Reino Unido</t>
  </si>
  <si>
    <t>Países Bajos</t>
  </si>
  <si>
    <t>Polonia</t>
  </si>
  <si>
    <t>Bélgica</t>
  </si>
  <si>
    <t>Suiza</t>
  </si>
  <si>
    <t>Austria</t>
  </si>
  <si>
    <t>China</t>
  </si>
  <si>
    <t>Marruecos</t>
  </si>
  <si>
    <t>República Checa</t>
  </si>
  <si>
    <t>México</t>
  </si>
  <si>
    <t>Suecia</t>
  </si>
  <si>
    <t>Australia</t>
  </si>
  <si>
    <t>Dinamarca</t>
  </si>
  <si>
    <t>Corea del Sur</t>
  </si>
  <si>
    <t>Japón</t>
  </si>
  <si>
    <t>Filipinas</t>
  </si>
  <si>
    <t>Arabia Saudita</t>
  </si>
  <si>
    <t>Canadá</t>
  </si>
  <si>
    <t>Irlanda</t>
  </si>
  <si>
    <t>Hungría</t>
  </si>
  <si>
    <t>Noruega</t>
  </si>
  <si>
    <t>Colombia</t>
  </si>
  <si>
    <t>Finlandia</t>
  </si>
  <si>
    <t>Grecia</t>
  </si>
  <si>
    <t>Perú</t>
  </si>
  <si>
    <t>Brasil</t>
  </si>
  <si>
    <t>Ucrania</t>
  </si>
  <si>
    <t>Argentina</t>
  </si>
  <si>
    <t>Túnez</t>
  </si>
  <si>
    <t>Mauritania</t>
  </si>
  <si>
    <t>Chile</t>
  </si>
  <si>
    <t>Ecuador</t>
  </si>
  <si>
    <t>Costa Rica</t>
  </si>
  <si>
    <t>Egipto</t>
  </si>
  <si>
    <t>Senegal</t>
  </si>
  <si>
    <t>Bulgaria</t>
  </si>
  <si>
    <t>EUROPA</t>
  </si>
  <si>
    <t>UNION EUROPEA 27</t>
  </si>
  <si>
    <t>AMERICA</t>
  </si>
  <si>
    <t>AFRICA</t>
  </si>
  <si>
    <t>ASIA</t>
  </si>
  <si>
    <t>OCEANIA</t>
  </si>
  <si>
    <r>
      <t xml:space="preserve">Principales Destinos de las </t>
    </r>
    <r>
      <rPr>
        <b/>
        <u/>
        <sz val="12"/>
        <color theme="1"/>
        <rFont val="Calibri"/>
        <family val="2"/>
        <scheme val="minor"/>
      </rPr>
      <t>Exportaciones</t>
    </r>
    <r>
      <rPr>
        <b/>
        <sz val="12"/>
        <color theme="1"/>
        <rFont val="Calibri"/>
        <family val="2"/>
        <scheme val="minor"/>
      </rPr>
      <t xml:space="preserve"> Agroalimentarias y Bebidas Andaluzas</t>
    </r>
  </si>
  <si>
    <r>
      <t xml:space="preserve">Principales Orígenes de las </t>
    </r>
    <r>
      <rPr>
        <b/>
        <u/>
        <sz val="12"/>
        <color theme="1"/>
        <rFont val="Calibri"/>
        <family val="2"/>
        <scheme val="minor"/>
      </rPr>
      <t>Importaciones</t>
    </r>
    <r>
      <rPr>
        <b/>
        <sz val="12"/>
        <color theme="1"/>
        <rFont val="Calibri"/>
        <family val="2"/>
        <scheme val="minor"/>
      </rPr>
      <t xml:space="preserve"> Agroalimentarias y Bebidas Andaluzas</t>
    </r>
  </si>
  <si>
    <t>GRASAS, ACEITE ANIMAL O VEGETAL</t>
  </si>
  <si>
    <t>LEGUMBRES, HORTALIZAS, S/ CONSERV.</t>
  </si>
  <si>
    <t>FRUTAS /FRUTOS, S/ CONSERVAR</t>
  </si>
  <si>
    <t>CONSERVAS VERDURA O FRUTA; ZUMO</t>
  </si>
  <si>
    <t>CARNE Y DESPOJOS COMESTIBLES</t>
  </si>
  <si>
    <t>PESCADOS, CRUSTÁCEOS, MOLUSCOS</t>
  </si>
  <si>
    <t>BEBIDAS TODO TIPO (EXC. ZUMOS)</t>
  </si>
  <si>
    <t>PREPARAC. ALIMENTICIAS DIVERSAS</t>
  </si>
  <si>
    <t>PLANTAS VIVAS; PRO. FLORICULTURA</t>
  </si>
  <si>
    <t>SEMILLAS OLEAGI.; PLANTAS INDUSTRIALES</t>
  </si>
  <si>
    <t>PRODUC. DE CEREALES, DE PASTELERIA</t>
  </si>
  <si>
    <t>CEREALES</t>
  </si>
  <si>
    <t>LECHE, PRODUCTOS LÁCTEOS; HUEVOS</t>
  </si>
  <si>
    <t>TABACO Y SUS SUCEDÁNEOS</t>
  </si>
  <si>
    <t>CONSERVAS DE CARNE O PESCADO</t>
  </si>
  <si>
    <t>ANIMALES VIVOS</t>
  </si>
  <si>
    <t>RESIDUOS INDUSTRIA ALIMENTARIA</t>
  </si>
  <si>
    <t>PRODUC. DE LA MOLINERÍA; MALTA</t>
  </si>
  <si>
    <t>CAFÉ, TÉ, YERBA MATE Y ESPECIAS</t>
  </si>
  <si>
    <t>AZÚCARES; ARTÍCULOS CONFITERÍA</t>
  </si>
  <si>
    <t>CACAO Y SUS PREPARACIONES</t>
  </si>
  <si>
    <t>OTROS PRODUCTOS DE ORIGEN ANIMAL</t>
  </si>
  <si>
    <t>JUGOS Y EXTRACTOS VEGETALES</t>
  </si>
  <si>
    <t>MATERIAS TRENZABLES</t>
  </si>
  <si>
    <t>07096010 -- PIMIENTOS DULCES, DEL GENERO CAPSICUM O DEL GENERO PIMENTA, FRESCOS O REFRIGERADOS. </t>
  </si>
  <si>
    <t>07070005 -- (DESDE 01.01.98) PEPINOS, FRESCOS O REFRIGERADOS. </t>
  </si>
  <si>
    <t>15099000 -- ACEITE DE OLIVA Y SUS FRACCIONES, INCLUSO REFINADO, PERO SIN MODIFICAR QUIMICAMENTE (EXCEPTO VIRGEN). </t>
  </si>
  <si>
    <t>20057000 -- (DESDE 01.01.2008) ACEITUNAS, PREPARADAS O CONSERVADAS (EXCEPTO EN VINAGRE O ACIDO ACETICO), SIN CONGELAR. </t>
  </si>
  <si>
    <t>08101000 -- (DESDE 01.01.2000) FRESAS, FRESCAS. </t>
  </si>
  <si>
    <t>08102010 -- FRAMBUESAS, FRESCAS. </t>
  </si>
  <si>
    <t>08044000 -- (DESDE 01.01.2000) AGUACATES, FRESCOS O SECOS. </t>
  </si>
  <si>
    <t>07099310 -- (DESDE 01.01.12) CALABACINES (ZAPALLITOS), FRESCOS O REFRIGERADOS. </t>
  </si>
  <si>
    <t>15180095 -- (DESDE 01.01.93) MEZCLAS Y PREPARACIONES NO ALIMENTICIAS DE GRASAS Y ACEITES ANIMALES O DE GRASAS Y ACEITES ANIMALES Y VEGETALES Y SUS FRACCIONES, NO EXPRESADAS NI COMPRENDIDAS EN OTRAS PARTIDAS. </t>
  </si>
  <si>
    <t>07093000 -- BERENJENAS, FRESCAS O REFRIGERADAS. </t>
  </si>
  <si>
    <t>15159099 -- ACEITES CONCRETOS Y SUS FRACCIONES; FLUIDOS, INCLUSO REFINADOS, PERO SIN MODIFICAR QUIMICAMENTE (EXCEPTO EN BRUTO O EN ENVASES INMEDIATOS DE CONTENIDO NETO NO SUPERIOR A 1 KG. O QUE SE DESTINEN A USOS TECNICOS O INDUSTRIALES). </t>
  </si>
  <si>
    <t>21012092 -- (DESDE 01.01.95) PREPARACIONES A BASE DE EXTRACTOS, DE ESENCIAS O CONCENTRADOS DE TE O YERBA MATE. </t>
  </si>
  <si>
    <t>07051900 -- LECHUGAS (LACTUCA SATIVA), FRESCAS O REFRIGERADAS (EXCEPTO LECHUGAS REPOLLADAS). </t>
  </si>
  <si>
    <t>12130000 -- PAJA Y CASCABILLO DE CEREALES, EN BRUTO, INCLUSO PICADOS, MOLIDOS, PRENSADOS O EN "PELLETS". </t>
  </si>
  <si>
    <t>COMERCIO EXTERIOR AGROALIMENTARIO ENE 2026 EN ANDALUCÍA</t>
  </si>
  <si>
    <t>España</t>
  </si>
  <si>
    <t>Enero</t>
  </si>
  <si>
    <t>Valor Exportado Ene 2025 (Millones Euros)</t>
  </si>
  <si>
    <t>Valor Importado Ene 2025 (Millones Euros)</t>
  </si>
  <si>
    <t>Ene 2026</t>
  </si>
  <si>
    <t>Valor Exportado Ene 2026 (Millones Euros)</t>
  </si>
  <si>
    <t>%Variación    Ene 2025 / Ene 2026</t>
  </si>
  <si>
    <t>Valor Importado Ene 2026 (Millones Euros)</t>
  </si>
  <si>
    <t xml:space="preserve">Saldo 2026 (Miles Euros)  </t>
  </si>
  <si>
    <t>Enero 2026</t>
  </si>
  <si>
    <t>Enero 2025</t>
  </si>
  <si>
    <t xml:space="preserve"> Capítulos Arancelarios Exportados e Importados Enero 2026 (Ordenado según valor exportado en 2026)</t>
  </si>
  <si>
    <t>Valor Exportado Enero 2026 (Miles  Euros)</t>
  </si>
  <si>
    <t>Valor Exportado Enero 2025 (Miles  Euros)</t>
  </si>
  <si>
    <t>Cantidad Exportada Enero 2026 (Toneladas)</t>
  </si>
  <si>
    <t>Cantidad Exportada Enero 2025 (Toneladas)</t>
  </si>
  <si>
    <t>% variación periodo 2025/2026</t>
  </si>
  <si>
    <t>Principales Productos Agroalimentarios Exportados por Andalucía en Enero 2026 en valor</t>
  </si>
  <si>
    <t>Principales Productos Agroalimentarios Exportados por Andalucía en Enero 2026 en peso</t>
  </si>
  <si>
    <t>Israel</t>
  </si>
  <si>
    <t>Eslovaquia</t>
  </si>
  <si>
    <t>Moldavia</t>
  </si>
  <si>
    <t>Indonesia</t>
  </si>
  <si>
    <t>Cabo Verde</t>
  </si>
  <si>
    <t>12060010 -- SEMILLA DE GIRASOL, INCLUSO QUEBRANTADA, PARA SIEMBRA. </t>
  </si>
  <si>
    <t>07051100 -- (DESDE 01.01.2000) LECHUGAS REPOLLADAS, FRESCAS O REFRIGERADAS. </t>
  </si>
  <si>
    <t>07032000 -- AJOS, FRESCOS O REFRIGERADOS. </t>
  </si>
  <si>
    <t>07099290 -- (DESDE 01.01.12) ACEITUNAS, FRESCAS O REFRIGERADAS, QUE SE DESTINEN A LA PRODUCCION DE ACEITE. </t>
  </si>
  <si>
    <t>07041010 -- (HASTA 31.12.99) COLIFLORES Y BRECOLES, FRESCOS O REFRIGERADOS, DEL 15 DE ABRIL AL 30 DE NOVIEMBRE. </t>
  </si>
  <si>
    <t>15180099 -- (DESDE 01.01.93) LAS DEMAS MEZCLAS O PREPARACIONES NO ALIMENTICIAS DE GRASAS O DE ACEITES, ANIMALES O VEGETALES, O DE FRACCIONES DE DIFERENTES GRASAS O ACEITES DE ESTE CAPITULO, NO EXPRESADAS NI COMPRENDIDAS EN OTRAS PARTIDAS (EXCEPTO DE GRASAS Y ACEITES ANIMALES O DE GRASAS Y ACEITES ANIMALES Y VEGETALES Y SUS FRACCIONES). </t>
  </si>
  <si>
    <t>%2026/ Total</t>
  </si>
  <si>
    <t>Enero 2026*</t>
  </si>
  <si>
    <t>Nota: La comparativa entre el año 2025 y el año 2026, se realiza con datos provisionales de ambos años. *Los datos de 2026 se corresponden solo con el mes de enero.</t>
  </si>
  <si>
    <r>
      <t>Fuente:</t>
    </r>
    <r>
      <rPr>
        <sz val="11"/>
        <color theme="1"/>
        <rFont val="Calibri"/>
        <family val="2"/>
        <charset val="1"/>
      </rPr>
      <t xml:space="preserve"> Instituto de Comercio Exterior (ICEX), consulta de datos realizada con fecha 24 de marzo de 2026. Datos definitivos hasta 2023. 2024, 2025 y 2026 provisionales.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</si>
</sst>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-* #,##0.00\ _€_-;\-* #,##0.00\ _€_-;_-* &quot;-&quot;??\ _€_-;_-@_-"/>
    <numFmt numFmtId="164" formatCode="#,##0.0"/>
    <numFmt numFmtId="165" formatCode="0.00\ %"/>
    <numFmt numFmtId="166" formatCode="0.0%"/>
    <numFmt numFmtId="167" formatCode="0.0"/>
    <numFmt numFmtId="168" formatCode="0\ %"/>
    <numFmt numFmtId="169" formatCode="_-* #,##0.00\ _€_-;\-* #,##0.00\ _€_-;_-* \-??\ _€_-;_-@_-"/>
    <numFmt numFmtId="170" formatCode="0.000"/>
    <numFmt numFmtId="171" formatCode="_-* #,##0\ _€_-;\-* #,##0\ _€_-;_-* \-??\ _€_-;_-@_-"/>
    <numFmt numFmtId="172" formatCode="#,##0.000"/>
    <numFmt numFmtId="173" formatCode="0.00000%"/>
    <numFmt numFmtId="174" formatCode="_-* #,##0.0\ _€_-;\-* #,##0.0\ _€_-;_-* \-??\ _€_-;_-@_-"/>
  </numFmts>
  <fonts count="35" x14ac:knownFonts="1">
    <font>
      <sz val="11"/>
      <color theme="1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charset val="1"/>
    </font>
    <font>
      <sz val="11"/>
      <color rgb="FF006100"/>
      <name val="Calibri"/>
      <family val="2"/>
      <charset val="1"/>
    </font>
    <font>
      <b/>
      <sz val="11"/>
      <color theme="0"/>
      <name val="Calibri"/>
      <family val="2"/>
      <charset val="1"/>
    </font>
    <font>
      <sz val="11"/>
      <color rgb="FFFA7D00"/>
      <name val="Calibri"/>
      <family val="2"/>
      <charset val="1"/>
    </font>
    <font>
      <b/>
      <sz val="11"/>
      <color rgb="FFFA7D00"/>
      <name val="Calibri"/>
      <family val="2"/>
      <charset val="1"/>
    </font>
    <font>
      <sz val="11"/>
      <color rgb="FF3F3F76"/>
      <name val="Calibri"/>
      <family val="2"/>
      <charset val="1"/>
    </font>
    <font>
      <sz val="11"/>
      <color rgb="FF9C0006"/>
      <name val="Calibri"/>
      <family val="2"/>
      <charset val="1"/>
    </font>
    <font>
      <sz val="11"/>
      <color rgb="FF9C6500"/>
      <name val="Calibri"/>
      <family val="2"/>
      <charset val="1"/>
    </font>
    <font>
      <b/>
      <sz val="11"/>
      <color rgb="FF3F3F3F"/>
      <name val="Calibri"/>
      <family val="2"/>
      <charset val="1"/>
    </font>
    <font>
      <sz val="11"/>
      <color rgb="FFFF0000"/>
      <name val="Calibri"/>
      <family val="2"/>
      <charset val="1"/>
    </font>
    <font>
      <i/>
      <sz val="11"/>
      <color rgb="FF7F7F7F"/>
      <name val="Calibri"/>
      <family val="2"/>
      <charset val="1"/>
    </font>
    <font>
      <b/>
      <sz val="11"/>
      <color theme="1"/>
      <name val="Calibri"/>
      <family val="2"/>
      <charset val="1"/>
    </font>
    <font>
      <b/>
      <sz val="18"/>
      <color theme="3"/>
      <name val="Calibri Light"/>
      <family val="2"/>
      <charset val="1"/>
    </font>
    <font>
      <sz val="22"/>
      <color theme="1"/>
      <name val="Calibri"/>
      <family val="2"/>
      <charset val="1"/>
    </font>
    <font>
      <sz val="22"/>
      <color theme="0"/>
      <name val="Calibri"/>
      <family val="2"/>
      <charset val="1"/>
    </font>
    <font>
      <b/>
      <sz val="11"/>
      <color theme="9" tint="-0.249977111117893"/>
      <name val="Calibri"/>
      <family val="2"/>
      <charset val="1"/>
    </font>
    <font>
      <b/>
      <sz val="14"/>
      <color theme="0"/>
      <name val="Calibri"/>
      <family val="2"/>
      <charset val="1"/>
    </font>
    <font>
      <b/>
      <sz val="12"/>
      <color theme="4"/>
      <name val="Calibri"/>
      <family val="2"/>
      <charset val="1"/>
    </font>
    <font>
      <b/>
      <sz val="12"/>
      <color theme="1"/>
      <name val="Calibri"/>
      <family val="2"/>
      <charset val="1"/>
    </font>
    <font>
      <sz val="12"/>
      <color theme="1"/>
      <name val="Calibri"/>
      <family val="2"/>
      <charset val="1"/>
    </font>
    <font>
      <b/>
      <u/>
      <sz val="12"/>
      <color theme="1"/>
      <name val="Calibri"/>
      <family val="2"/>
      <charset val="1"/>
    </font>
    <font>
      <sz val="10"/>
      <color theme="1"/>
      <name val="Calibri"/>
      <family val="2"/>
      <charset val="1"/>
    </font>
    <font>
      <b/>
      <u/>
      <sz val="16"/>
      <color theme="1"/>
      <name val="Calibri"/>
      <family val="2"/>
      <charset val="1"/>
    </font>
    <font>
      <b/>
      <u/>
      <sz val="14"/>
      <color theme="1"/>
      <name val="Calibri"/>
      <family val="2"/>
      <charset val="1"/>
    </font>
    <font>
      <b/>
      <u/>
      <vertAlign val="superscript"/>
      <sz val="14"/>
      <color theme="1"/>
      <name val="Calibri"/>
      <family val="2"/>
      <charset val="1"/>
    </font>
    <font>
      <sz val="11"/>
      <color theme="1"/>
      <name val="Calibri"/>
      <family val="2"/>
      <charset val="1"/>
    </font>
    <font>
      <b/>
      <sz val="11"/>
      <color theme="1"/>
      <name val="Calibri"/>
      <family val="2"/>
      <scheme val="minor"/>
    </font>
    <font>
      <b/>
      <sz val="12"/>
      <color theme="4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rgb="FFFF0000"/>
      <name val="Calibri"/>
      <family val="2"/>
      <charset val="1"/>
    </font>
  </fonts>
  <fills count="36">
    <fill>
      <patternFill patternType="none"/>
    </fill>
    <fill>
      <patternFill patternType="gray125"/>
    </fill>
    <fill>
      <patternFill patternType="solid">
        <fgColor theme="4" tint="0.79989013336588644"/>
        <bgColor rgb="FFDEEBF7"/>
      </patternFill>
    </fill>
    <fill>
      <patternFill patternType="solid">
        <fgColor theme="5" tint="0.79989013336588644"/>
        <bgColor rgb="FFFFF2CC"/>
      </patternFill>
    </fill>
    <fill>
      <patternFill patternType="solid">
        <fgColor theme="6" tint="0.79989013336588644"/>
        <bgColor rgb="FFF2F2F2"/>
      </patternFill>
    </fill>
    <fill>
      <patternFill patternType="solid">
        <fgColor theme="7" tint="0.79989013336588644"/>
        <bgColor rgb="FFFBE5D6"/>
      </patternFill>
    </fill>
    <fill>
      <patternFill patternType="solid">
        <fgColor theme="8" tint="0.79989013336588644"/>
        <bgColor rgb="FFDAE3F3"/>
      </patternFill>
    </fill>
    <fill>
      <patternFill patternType="solid">
        <fgColor theme="9" tint="0.79989013336588644"/>
        <bgColor rgb="FFEDEDED"/>
      </patternFill>
    </fill>
    <fill>
      <patternFill patternType="solid">
        <fgColor theme="4" tint="0.59987182226020086"/>
        <bgColor rgb="FF9DC3E6"/>
      </patternFill>
    </fill>
    <fill>
      <patternFill patternType="solid">
        <fgColor theme="5" tint="0.59987182226020086"/>
        <bgColor rgb="FFFFCC99"/>
      </patternFill>
    </fill>
    <fill>
      <patternFill patternType="solid">
        <fgColor theme="6" tint="0.59987182226020086"/>
        <bgColor rgb="FFD9D9D9"/>
      </patternFill>
    </fill>
    <fill>
      <patternFill patternType="solid">
        <fgColor theme="7" tint="0.59987182226020086"/>
        <bgColor rgb="FFFFEB9C"/>
      </patternFill>
    </fill>
    <fill>
      <patternFill patternType="solid">
        <fgColor theme="8" tint="0.59987182226020086"/>
        <bgColor rgb="FFB4C7E7"/>
      </patternFill>
    </fill>
    <fill>
      <patternFill patternType="solid">
        <fgColor theme="9" tint="0.59987182226020086"/>
        <bgColor rgb="FFC6EFCE"/>
      </patternFill>
    </fill>
    <fill>
      <patternFill patternType="solid">
        <fgColor theme="4" tint="0.39988402966399123"/>
        <bgColor rgb="FF9DC3E6"/>
      </patternFill>
    </fill>
    <fill>
      <patternFill patternType="solid">
        <fgColor theme="5" tint="0.39988402966399123"/>
        <bgColor rgb="FFFFCC99"/>
      </patternFill>
    </fill>
    <fill>
      <patternFill patternType="solid">
        <fgColor theme="6" tint="0.39988402966399123"/>
        <bgColor rgb="FFB4C7E7"/>
      </patternFill>
    </fill>
    <fill>
      <patternFill patternType="solid">
        <fgColor theme="7" tint="0.39988402966399123"/>
        <bgColor rgb="FFFFCD33"/>
      </patternFill>
    </fill>
    <fill>
      <patternFill patternType="solid">
        <fgColor theme="8" tint="0.39988402966399123"/>
        <bgColor rgb="FFB4C7E7"/>
      </patternFill>
    </fill>
    <fill>
      <patternFill patternType="solid">
        <fgColor theme="9" tint="0.39988402966399123"/>
        <bgColor rgb="FFC5E0B4"/>
      </patternFill>
    </fill>
    <fill>
      <patternFill patternType="solid">
        <fgColor rgb="FFC6EFCE"/>
        <bgColor rgb="FFC5E0B4"/>
      </patternFill>
    </fill>
    <fill>
      <patternFill patternType="solid">
        <fgColor rgb="FFA5A5A5"/>
        <bgColor rgb="FF8CABDC"/>
      </patternFill>
    </fill>
    <fill>
      <patternFill patternType="solid">
        <fgColor rgb="FFF2F2F2"/>
        <bgColor rgb="FFEDEDED"/>
      </patternFill>
    </fill>
    <fill>
      <patternFill patternType="solid">
        <fgColor rgb="FFFFCC99"/>
        <bgColor rgb="FFF8CBAD"/>
      </patternFill>
    </fill>
    <fill>
      <patternFill patternType="solid">
        <fgColor rgb="FFFFC7CE"/>
        <bgColor rgb="FFF8CBAD"/>
      </patternFill>
    </fill>
    <fill>
      <patternFill patternType="solid">
        <fgColor rgb="FFFFEB9C"/>
        <bgColor rgb="FFFFE699"/>
      </patternFill>
    </fill>
    <fill>
      <patternFill patternType="solid">
        <fgColor theme="4"/>
        <bgColor rgb="FF365775"/>
      </patternFill>
    </fill>
    <fill>
      <patternFill patternType="solid">
        <fgColor theme="5"/>
        <bgColor rgb="FFFA7D00"/>
      </patternFill>
    </fill>
    <fill>
      <patternFill patternType="solid">
        <fgColor theme="7"/>
        <bgColor rgb="FFFFCD33"/>
      </patternFill>
    </fill>
    <fill>
      <patternFill patternType="solid">
        <fgColor theme="8"/>
        <bgColor rgb="FF8CABDC"/>
      </patternFill>
    </fill>
    <fill>
      <patternFill patternType="solid">
        <fgColor theme="9"/>
        <bgColor rgb="FF548235"/>
      </patternFill>
    </fill>
    <fill>
      <patternFill patternType="solid">
        <fgColor rgb="FF406529"/>
        <bgColor rgb="FF43682B"/>
      </patternFill>
    </fill>
    <fill>
      <patternFill patternType="solid">
        <fgColor theme="0"/>
        <bgColor rgb="FFF2F2F2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36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A7D00"/>
      </bottom>
      <diagonal/>
    </border>
    <border>
      <left style="thin">
        <color rgb="FF828282"/>
      </left>
      <right style="thin">
        <color rgb="FF828282"/>
      </right>
      <top style="thin">
        <color rgb="FF828282"/>
      </top>
      <bottom style="thin">
        <color rgb="FF82828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42">
    <xf numFmtId="0" fontId="0" fillId="0" borderId="0"/>
    <xf numFmtId="169" fontId="27" fillId="0" borderId="0" applyBorder="0" applyProtection="0"/>
    <xf numFmtId="168" fontId="27" fillId="0" borderId="0" applyBorder="0" applyProtection="0"/>
    <xf numFmtId="0" fontId="27" fillId="2" borderId="0" applyBorder="0" applyProtection="0"/>
    <xf numFmtId="0" fontId="27" fillId="3" borderId="0" applyBorder="0" applyProtection="0"/>
    <xf numFmtId="0" fontId="27" fillId="4" borderId="0" applyBorder="0" applyProtection="0"/>
    <xf numFmtId="0" fontId="27" fillId="5" borderId="0" applyBorder="0" applyProtection="0"/>
    <xf numFmtId="0" fontId="27" fillId="6" borderId="0" applyBorder="0" applyProtection="0"/>
    <xf numFmtId="0" fontId="27" fillId="7" borderId="0" applyBorder="0" applyProtection="0"/>
    <xf numFmtId="0" fontId="27" fillId="8" borderId="0" applyBorder="0" applyProtection="0"/>
    <xf numFmtId="0" fontId="27" fillId="9" borderId="0" applyBorder="0" applyProtection="0"/>
    <xf numFmtId="0" fontId="27" fillId="10" borderId="0" applyBorder="0" applyProtection="0"/>
    <xf numFmtId="0" fontId="27" fillId="11" borderId="0" applyBorder="0" applyProtection="0"/>
    <xf numFmtId="0" fontId="27" fillId="12" borderId="0" applyBorder="0" applyProtection="0"/>
    <xf numFmtId="0" fontId="27" fillId="13" borderId="0" applyBorder="0" applyProtection="0"/>
    <xf numFmtId="0" fontId="2" fillId="14" borderId="0" applyBorder="0" applyProtection="0"/>
    <xf numFmtId="0" fontId="2" fillId="15" borderId="0" applyBorder="0" applyProtection="0"/>
    <xf numFmtId="0" fontId="2" fillId="16" borderId="0" applyBorder="0" applyProtection="0"/>
    <xf numFmtId="0" fontId="2" fillId="17" borderId="0" applyBorder="0" applyProtection="0"/>
    <xf numFmtId="0" fontId="2" fillId="18" borderId="0" applyBorder="0" applyProtection="0"/>
    <xf numFmtId="0" fontId="2" fillId="19" borderId="0" applyBorder="0" applyProtection="0"/>
    <xf numFmtId="0" fontId="3" fillId="20" borderId="0" applyBorder="0" applyProtection="0"/>
    <xf numFmtId="0" fontId="4" fillId="21" borderId="1" applyProtection="0"/>
    <xf numFmtId="0" fontId="5" fillId="0" borderId="2" applyProtection="0"/>
    <xf numFmtId="0" fontId="6" fillId="22" borderId="3" applyProtection="0"/>
    <xf numFmtId="0" fontId="7" fillId="23" borderId="3" applyProtection="0"/>
    <xf numFmtId="0" fontId="8" fillId="24" borderId="0" applyBorder="0" applyProtection="0"/>
    <xf numFmtId="0" fontId="9" fillId="25" borderId="0" applyBorder="0" applyProtection="0"/>
    <xf numFmtId="0" fontId="10" fillId="22" borderId="4" applyProtection="0"/>
    <xf numFmtId="0" fontId="11" fillId="0" borderId="0" applyBorder="0" applyProtection="0"/>
    <xf numFmtId="0" fontId="12" fillId="0" borderId="0" applyBorder="0" applyProtection="0"/>
    <xf numFmtId="0" fontId="13" fillId="0" borderId="5" applyProtection="0"/>
    <xf numFmtId="0" fontId="14" fillId="0" borderId="0" applyBorder="0" applyProtection="0"/>
    <xf numFmtId="0" fontId="2" fillId="26" borderId="0" applyBorder="0" applyProtection="0"/>
    <xf numFmtId="0" fontId="2" fillId="27" borderId="0" applyBorder="0" applyProtection="0"/>
    <xf numFmtId="0" fontId="2" fillId="21" borderId="0" applyBorder="0" applyProtection="0"/>
    <xf numFmtId="0" fontId="2" fillId="28" borderId="0" applyBorder="0" applyProtection="0"/>
    <xf numFmtId="0" fontId="2" fillId="29" borderId="0" applyBorder="0" applyProtection="0"/>
    <xf numFmtId="0" fontId="2" fillId="30" borderId="0" applyBorder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61">
    <xf numFmtId="0" fontId="0" fillId="0" borderId="0" xfId="0"/>
    <xf numFmtId="0" fontId="0" fillId="0" borderId="0" xfId="0" applyAlignment="1" applyProtection="1"/>
    <xf numFmtId="0" fontId="0" fillId="0" borderId="7" xfId="0" applyBorder="1" applyAlignment="1" applyProtection="1"/>
    <xf numFmtId="0" fontId="0" fillId="0" borderId="0" xfId="0" applyBorder="1" applyAlignment="1" applyProtection="1"/>
    <xf numFmtId="0" fontId="17" fillId="0" borderId="0" xfId="0" applyFont="1" applyBorder="1" applyAlignment="1" applyProtection="1">
      <alignment wrapText="1"/>
    </xf>
    <xf numFmtId="0" fontId="0" fillId="0" borderId="0" xfId="0" applyBorder="1" applyAlignment="1" applyProtection="1">
      <alignment wrapText="1"/>
    </xf>
    <xf numFmtId="0" fontId="0" fillId="0" borderId="9" xfId="0" applyBorder="1" applyAlignment="1" applyProtection="1"/>
    <xf numFmtId="0" fontId="19" fillId="0" borderId="0" xfId="0" applyFont="1" applyAlignment="1" applyProtection="1"/>
    <xf numFmtId="0" fontId="20" fillId="0" borderId="0" xfId="0" applyFont="1" applyAlignment="1" applyProtection="1"/>
    <xf numFmtId="0" fontId="13" fillId="0" borderId="0" xfId="0" applyFont="1" applyAlignment="1" applyProtection="1"/>
    <xf numFmtId="0" fontId="13" fillId="11" borderId="13" xfId="0" applyFont="1" applyFill="1" applyBorder="1" applyAlignment="1" applyProtection="1">
      <alignment horizontal="center"/>
    </xf>
    <xf numFmtId="0" fontId="13" fillId="11" borderId="14" xfId="0" applyFont="1" applyFill="1" applyBorder="1" applyAlignment="1" applyProtection="1"/>
    <xf numFmtId="0" fontId="13" fillId="11" borderId="15" xfId="0" applyFont="1" applyFill="1" applyBorder="1" applyAlignment="1" applyProtection="1">
      <alignment horizontal="center"/>
    </xf>
    <xf numFmtId="0" fontId="0" fillId="5" borderId="14" xfId="0" applyFont="1" applyFill="1" applyBorder="1" applyAlignment="1" applyProtection="1"/>
    <xf numFmtId="3" fontId="0" fillId="5" borderId="13" xfId="0" applyNumberFormat="1" applyFont="1" applyFill="1" applyBorder="1" applyAlignment="1" applyProtection="1"/>
    <xf numFmtId="3" fontId="0" fillId="5" borderId="13" xfId="0" applyNumberFormat="1" applyFill="1" applyBorder="1" applyAlignment="1" applyProtection="1"/>
    <xf numFmtId="2" fontId="0" fillId="5" borderId="13" xfId="0" applyNumberFormat="1" applyFill="1" applyBorder="1" applyAlignment="1" applyProtection="1"/>
    <xf numFmtId="2" fontId="0" fillId="5" borderId="15" xfId="0" applyNumberFormat="1" applyFill="1" applyBorder="1" applyAlignment="1" applyProtection="1"/>
    <xf numFmtId="164" fontId="0" fillId="0" borderId="0" xfId="0" applyNumberFormat="1" applyAlignment="1" applyProtection="1"/>
    <xf numFmtId="3" fontId="0" fillId="0" borderId="0" xfId="0" applyNumberFormat="1" applyAlignment="1" applyProtection="1"/>
    <xf numFmtId="0" fontId="13" fillId="15" borderId="16" xfId="0" applyFont="1" applyFill="1" applyBorder="1" applyAlignment="1" applyProtection="1"/>
    <xf numFmtId="3" fontId="13" fillId="15" borderId="17" xfId="0" applyNumberFormat="1" applyFont="1" applyFill="1" applyBorder="1" applyAlignment="1" applyProtection="1"/>
    <xf numFmtId="2" fontId="0" fillId="15" borderId="17" xfId="0" applyNumberFormat="1" applyFill="1" applyBorder="1" applyAlignment="1" applyProtection="1"/>
    <xf numFmtId="2" fontId="13" fillId="15" borderId="18" xfId="0" applyNumberFormat="1" applyFont="1" applyFill="1" applyBorder="1" applyAlignment="1" applyProtection="1"/>
    <xf numFmtId="165" fontId="0" fillId="0" borderId="0" xfId="0" applyNumberFormat="1" applyAlignment="1" applyProtection="1"/>
    <xf numFmtId="0" fontId="0" fillId="0" borderId="0" xfId="0" applyFont="1" applyAlignment="1" applyProtection="1"/>
    <xf numFmtId="0" fontId="21" fillId="0" borderId="0" xfId="0" applyFont="1" applyAlignment="1" applyProtection="1"/>
    <xf numFmtId="49" fontId="13" fillId="0" borderId="0" xfId="0" applyNumberFormat="1" applyFont="1" applyAlignment="1" applyProtection="1"/>
    <xf numFmtId="0" fontId="13" fillId="11" borderId="10" xfId="0" applyFont="1" applyFill="1" applyBorder="1" applyAlignment="1" applyProtection="1">
      <alignment horizontal="center" vertical="center" wrapText="1"/>
    </xf>
    <xf numFmtId="0" fontId="13" fillId="17" borderId="11" xfId="0" applyFont="1" applyFill="1" applyBorder="1" applyAlignment="1" applyProtection="1">
      <alignment horizontal="left" vertical="center" wrapText="1"/>
    </xf>
    <xf numFmtId="0" fontId="13" fillId="11" borderId="11" xfId="0" applyFont="1" applyFill="1" applyBorder="1" applyAlignment="1" applyProtection="1">
      <alignment horizontal="left" vertical="center" wrapText="1"/>
    </xf>
    <xf numFmtId="0" fontId="13" fillId="11" borderId="12" xfId="0" applyFont="1" applyFill="1" applyBorder="1" applyAlignment="1" applyProtection="1">
      <alignment vertical="center" wrapText="1"/>
    </xf>
    <xf numFmtId="0" fontId="13" fillId="11" borderId="11" xfId="0" applyFont="1" applyFill="1" applyBorder="1" applyAlignment="1" applyProtection="1">
      <alignment horizontal="center" vertical="center"/>
    </xf>
    <xf numFmtId="49" fontId="13" fillId="11" borderId="13" xfId="0" applyNumberFormat="1" applyFont="1" applyFill="1" applyBorder="1" applyAlignment="1" applyProtection="1">
      <alignment horizontal="center"/>
    </xf>
    <xf numFmtId="3" fontId="0" fillId="5" borderId="14" xfId="0" applyNumberFormat="1" applyFill="1" applyBorder="1" applyAlignment="1" applyProtection="1"/>
    <xf numFmtId="3" fontId="0" fillId="5" borderId="15" xfId="0" applyNumberFormat="1" applyFill="1" applyBorder="1" applyAlignment="1" applyProtection="1"/>
    <xf numFmtId="1" fontId="0" fillId="0" borderId="0" xfId="2" applyNumberFormat="1" applyFont="1" applyBorder="1" applyAlignment="1" applyProtection="1"/>
    <xf numFmtId="171" fontId="0" fillId="0" borderId="0" xfId="1" applyNumberFormat="1" applyFont="1" applyBorder="1" applyAlignment="1" applyProtection="1"/>
    <xf numFmtId="168" fontId="0" fillId="0" borderId="0" xfId="2" applyFont="1" applyBorder="1" applyAlignment="1" applyProtection="1"/>
    <xf numFmtId="166" fontId="0" fillId="0" borderId="0" xfId="2" applyNumberFormat="1" applyFont="1" applyBorder="1" applyAlignment="1" applyProtection="1"/>
    <xf numFmtId="172" fontId="0" fillId="0" borderId="0" xfId="0" applyNumberFormat="1" applyAlignment="1" applyProtection="1"/>
    <xf numFmtId="4" fontId="0" fillId="0" borderId="0" xfId="0" applyNumberFormat="1" applyAlignment="1" applyProtection="1"/>
    <xf numFmtId="0" fontId="0" fillId="15" borderId="14" xfId="0" applyFill="1" applyBorder="1" applyAlignment="1" applyProtection="1"/>
    <xf numFmtId="0" fontId="13" fillId="15" borderId="13" xfId="0" applyFont="1" applyFill="1" applyBorder="1" applyAlignment="1" applyProtection="1"/>
    <xf numFmtId="3" fontId="13" fillId="15" borderId="13" xfId="0" applyNumberFormat="1" applyFont="1" applyFill="1" applyBorder="1" applyAlignment="1" applyProtection="1"/>
    <xf numFmtId="3" fontId="13" fillId="15" borderId="15" xfId="0" applyNumberFormat="1" applyFont="1" applyFill="1" applyBorder="1" applyAlignment="1" applyProtection="1"/>
    <xf numFmtId="0" fontId="0" fillId="15" borderId="16" xfId="0" applyFill="1" applyBorder="1" applyAlignment="1" applyProtection="1"/>
    <xf numFmtId="0" fontId="13" fillId="15" borderId="17" xfId="0" applyFont="1" applyFill="1" applyBorder="1" applyAlignment="1" applyProtection="1"/>
    <xf numFmtId="3" fontId="13" fillId="15" borderId="18" xfId="0" applyNumberFormat="1" applyFont="1" applyFill="1" applyBorder="1" applyAlignment="1" applyProtection="1"/>
    <xf numFmtId="0" fontId="19" fillId="32" borderId="0" xfId="0" applyFont="1" applyFill="1" applyAlignment="1" applyProtection="1"/>
    <xf numFmtId="0" fontId="0" fillId="32" borderId="0" xfId="0" applyFill="1" applyAlignment="1" applyProtection="1"/>
    <xf numFmtId="0" fontId="13" fillId="11" borderId="10" xfId="0" applyFont="1" applyFill="1" applyBorder="1" applyAlignment="1" applyProtection="1">
      <alignment vertical="center"/>
    </xf>
    <xf numFmtId="3" fontId="13" fillId="11" borderId="11" xfId="0" applyNumberFormat="1" applyFont="1" applyFill="1" applyBorder="1" applyAlignment="1" applyProtection="1">
      <alignment wrapText="1"/>
    </xf>
    <xf numFmtId="3" fontId="13" fillId="11" borderId="29" xfId="0" applyNumberFormat="1" applyFont="1" applyFill="1" applyBorder="1" applyAlignment="1" applyProtection="1">
      <alignment wrapText="1"/>
    </xf>
    <xf numFmtId="3" fontId="13" fillId="11" borderId="12" xfId="0" applyNumberFormat="1" applyFont="1" applyFill="1" applyBorder="1" applyAlignment="1" applyProtection="1">
      <alignment wrapText="1"/>
    </xf>
    <xf numFmtId="0" fontId="13" fillId="15" borderId="10" xfId="0" applyFont="1" applyFill="1" applyBorder="1" applyAlignment="1" applyProtection="1">
      <alignment vertical="center"/>
    </xf>
    <xf numFmtId="0" fontId="13" fillId="15" borderId="11" xfId="0" applyFont="1" applyFill="1" applyBorder="1" applyAlignment="1" applyProtection="1">
      <alignment horizontal="center" vertical="center"/>
    </xf>
    <xf numFmtId="3" fontId="13" fillId="15" borderId="11" xfId="0" applyNumberFormat="1" applyFont="1" applyFill="1" applyBorder="1" applyAlignment="1" applyProtection="1">
      <alignment wrapText="1"/>
    </xf>
    <xf numFmtId="3" fontId="13" fillId="15" borderId="12" xfId="0" applyNumberFormat="1" applyFont="1" applyFill="1" applyBorder="1" applyAlignment="1" applyProtection="1">
      <alignment wrapText="1"/>
    </xf>
    <xf numFmtId="0" fontId="23" fillId="5" borderId="14" xfId="0" applyFont="1" applyFill="1" applyBorder="1" applyAlignment="1" applyProtection="1">
      <alignment horizontal="center" vertical="center" wrapText="1"/>
    </xf>
    <xf numFmtId="0" fontId="23" fillId="5" borderId="13" xfId="0" applyFont="1" applyFill="1" applyBorder="1" applyAlignment="1" applyProtection="1">
      <alignment horizontal="left" vertical="top" wrapText="1"/>
    </xf>
    <xf numFmtId="3" fontId="0" fillId="5" borderId="6" xfId="0" applyNumberFormat="1" applyFill="1" applyBorder="1" applyAlignment="1" applyProtection="1"/>
    <xf numFmtId="166" fontId="0" fillId="5" borderId="6" xfId="2" applyNumberFormat="1" applyFont="1" applyFill="1" applyBorder="1" applyAlignment="1" applyProtection="1"/>
    <xf numFmtId="166" fontId="0" fillId="5" borderId="15" xfId="2" applyNumberFormat="1" applyFont="1" applyFill="1" applyBorder="1" applyAlignment="1" applyProtection="1"/>
    <xf numFmtId="0" fontId="23" fillId="5" borderId="30" xfId="0" applyFont="1" applyFill="1" applyBorder="1" applyAlignment="1" applyProtection="1">
      <alignment wrapText="1"/>
    </xf>
    <xf numFmtId="0" fontId="23" fillId="5" borderId="31" xfId="0" applyFont="1" applyFill="1" applyBorder="1" applyAlignment="1" applyProtection="1">
      <alignment wrapText="1"/>
    </xf>
    <xf numFmtId="0" fontId="23" fillId="5" borderId="32" xfId="0" applyFont="1" applyFill="1" applyBorder="1" applyAlignment="1" applyProtection="1">
      <alignment wrapText="1"/>
    </xf>
    <xf numFmtId="0" fontId="23" fillId="5" borderId="14" xfId="0" applyFont="1" applyFill="1" applyBorder="1" applyAlignment="1" applyProtection="1">
      <alignment wrapText="1"/>
    </xf>
    <xf numFmtId="0" fontId="13" fillId="5" borderId="13" xfId="0" applyFont="1" applyFill="1" applyBorder="1" applyAlignment="1" applyProtection="1"/>
    <xf numFmtId="3" fontId="13" fillId="5" borderId="13" xfId="0" applyNumberFormat="1" applyFont="1" applyFill="1" applyBorder="1" applyAlignment="1" applyProtection="1"/>
    <xf numFmtId="3" fontId="13" fillId="5" borderId="6" xfId="0" applyNumberFormat="1" applyFont="1" applyFill="1" applyBorder="1" applyAlignment="1" applyProtection="1"/>
    <xf numFmtId="166" fontId="13" fillId="5" borderId="15" xfId="2" applyNumberFormat="1" applyFont="1" applyFill="1" applyBorder="1" applyAlignment="1" applyProtection="1"/>
    <xf numFmtId="0" fontId="13" fillId="15" borderId="14" xfId="0" applyFont="1" applyFill="1" applyBorder="1" applyAlignment="1" applyProtection="1"/>
    <xf numFmtId="3" fontId="13" fillId="15" borderId="6" xfId="0" applyNumberFormat="1" applyFont="1" applyFill="1" applyBorder="1" applyAlignment="1" applyProtection="1"/>
    <xf numFmtId="166" fontId="13" fillId="15" borderId="6" xfId="2" applyNumberFormat="1" applyFont="1" applyFill="1" applyBorder="1" applyAlignment="1" applyProtection="1"/>
    <xf numFmtId="165" fontId="13" fillId="15" borderId="15" xfId="0" applyNumberFormat="1" applyFont="1" applyFill="1" applyBorder="1" applyAlignment="1" applyProtection="1"/>
    <xf numFmtId="3" fontId="13" fillId="15" borderId="13" xfId="0" applyNumberFormat="1" applyFont="1" applyFill="1" applyBorder="1" applyAlignment="1" applyProtection="1">
      <alignment vertical="center"/>
    </xf>
    <xf numFmtId="3" fontId="13" fillId="15" borderId="33" xfId="0" applyNumberFormat="1" applyFont="1" applyFill="1" applyBorder="1" applyAlignment="1" applyProtection="1"/>
    <xf numFmtId="166" fontId="13" fillId="15" borderId="33" xfId="2" applyNumberFormat="1" applyFont="1" applyFill="1" applyBorder="1" applyAlignment="1" applyProtection="1"/>
    <xf numFmtId="165" fontId="13" fillId="15" borderId="18" xfId="0" applyNumberFormat="1" applyFont="1" applyFill="1" applyBorder="1" applyAlignment="1" applyProtection="1"/>
    <xf numFmtId="173" fontId="0" fillId="0" borderId="0" xfId="2" applyNumberFormat="1" applyFont="1" applyBorder="1" applyAlignment="1" applyProtection="1"/>
    <xf numFmtId="0" fontId="24" fillId="0" borderId="0" xfId="0" applyFont="1" applyAlignment="1" applyProtection="1"/>
    <xf numFmtId="0" fontId="20" fillId="0" borderId="13" xfId="0" applyFont="1" applyBorder="1" applyAlignment="1" applyProtection="1">
      <alignment horizontal="center"/>
    </xf>
    <xf numFmtId="0" fontId="20" fillId="0" borderId="13" xfId="0" applyFont="1" applyBorder="1" applyAlignment="1" applyProtection="1">
      <alignment wrapText="1"/>
    </xf>
    <xf numFmtId="0" fontId="25" fillId="0" borderId="13" xfId="0" applyFont="1" applyBorder="1" applyAlignment="1" applyProtection="1"/>
    <xf numFmtId="3" fontId="0" fillId="0" borderId="13" xfId="0" applyNumberFormat="1" applyBorder="1" applyAlignment="1" applyProtection="1"/>
    <xf numFmtId="0" fontId="0" fillId="0" borderId="13" xfId="0" applyBorder="1" applyAlignment="1" applyProtection="1"/>
    <xf numFmtId="0" fontId="13" fillId="0" borderId="13" xfId="0" applyFont="1" applyBorder="1" applyAlignment="1" applyProtection="1"/>
    <xf numFmtId="3" fontId="0" fillId="0" borderId="13" xfId="0" applyNumberFormat="1" applyBorder="1" applyAlignment="1" applyProtection="1">
      <alignment horizontal="right"/>
    </xf>
    <xf numFmtId="0" fontId="0" fillId="0" borderId="13" xfId="0" applyBorder="1" applyAlignment="1" applyProtection="1">
      <alignment horizontal="right"/>
    </xf>
    <xf numFmtId="167" fontId="0" fillId="0" borderId="13" xfId="0" applyNumberFormat="1" applyBorder="1" applyAlignment="1" applyProtection="1"/>
    <xf numFmtId="2" fontId="0" fillId="0" borderId="13" xfId="0" applyNumberFormat="1" applyBorder="1" applyAlignment="1" applyProtection="1"/>
    <xf numFmtId="174" fontId="0" fillId="0" borderId="13" xfId="1" applyNumberFormat="1" applyFont="1" applyBorder="1" applyAlignment="1" applyProtection="1"/>
    <xf numFmtId="167" fontId="0" fillId="0" borderId="13" xfId="0" applyNumberFormat="1" applyBorder="1" applyAlignment="1" applyProtection="1">
      <alignment horizontal="right"/>
    </xf>
    <xf numFmtId="1" fontId="0" fillId="0" borderId="0" xfId="0" applyNumberFormat="1" applyAlignment="1" applyProtection="1"/>
    <xf numFmtId="0" fontId="29" fillId="0" borderId="0" xfId="39" applyFont="1"/>
    <xf numFmtId="0" fontId="1" fillId="0" borderId="0" xfId="39"/>
    <xf numFmtId="0" fontId="30" fillId="0" borderId="0" xfId="39" applyFont="1" applyAlignment="1">
      <alignment wrapText="1"/>
    </xf>
    <xf numFmtId="0" fontId="1" fillId="0" borderId="0" xfId="39" applyFill="1"/>
    <xf numFmtId="0" fontId="1" fillId="33" borderId="14" xfId="39" applyFill="1" applyBorder="1"/>
    <xf numFmtId="164" fontId="1" fillId="33" borderId="13" xfId="39" applyNumberFormat="1" applyFill="1" applyBorder="1"/>
    <xf numFmtId="166" fontId="0" fillId="33" borderId="13" xfId="40" applyNumberFormat="1" applyFont="1" applyFill="1" applyBorder="1"/>
    <xf numFmtId="166" fontId="1" fillId="33" borderId="15" xfId="39" applyNumberFormat="1" applyFill="1" applyBorder="1"/>
    <xf numFmtId="167" fontId="1" fillId="0" borderId="0" xfId="39" applyNumberFormat="1"/>
    <xf numFmtId="2" fontId="1" fillId="0" borderId="0" xfId="39" applyNumberFormat="1"/>
    <xf numFmtId="43" fontId="0" fillId="0" borderId="0" xfId="41" applyNumberFormat="1" applyFont="1"/>
    <xf numFmtId="164" fontId="1" fillId="0" borderId="0" xfId="39" applyNumberFormat="1"/>
    <xf numFmtId="170" fontId="1" fillId="0" borderId="0" xfId="39" applyNumberFormat="1"/>
    <xf numFmtId="0" fontId="1" fillId="33" borderId="16" xfId="39" applyFill="1" applyBorder="1"/>
    <xf numFmtId="164" fontId="1" fillId="33" borderId="17" xfId="39" applyNumberFormat="1" applyFill="1" applyBorder="1"/>
    <xf numFmtId="166" fontId="0" fillId="33" borderId="17" xfId="40" applyNumberFormat="1" applyFont="1" applyFill="1" applyBorder="1"/>
    <xf numFmtId="166" fontId="1" fillId="33" borderId="18" xfId="39" applyNumberFormat="1" applyFill="1" applyBorder="1"/>
    <xf numFmtId="4" fontId="1" fillId="33" borderId="17" xfId="39" applyNumberFormat="1" applyFill="1" applyBorder="1"/>
    <xf numFmtId="0" fontId="28" fillId="34" borderId="19" xfId="39" applyFont="1" applyFill="1" applyBorder="1"/>
    <xf numFmtId="164" fontId="28" fillId="34" borderId="20" xfId="39" applyNumberFormat="1" applyFont="1" applyFill="1" applyBorder="1"/>
    <xf numFmtId="166" fontId="28" fillId="34" borderId="20" xfId="40" applyNumberFormat="1" applyFont="1" applyFill="1" applyBorder="1"/>
    <xf numFmtId="166" fontId="28" fillId="34" borderId="21" xfId="39" applyNumberFormat="1" applyFont="1" applyFill="1" applyBorder="1"/>
    <xf numFmtId="0" fontId="28" fillId="34" borderId="14" xfId="39" applyFont="1" applyFill="1" applyBorder="1" applyAlignment="1">
      <alignment horizontal="right"/>
    </xf>
    <xf numFmtId="164" fontId="28" fillId="34" borderId="13" xfId="39" applyNumberFormat="1" applyFont="1" applyFill="1" applyBorder="1"/>
    <xf numFmtId="166" fontId="28" fillId="34" borderId="13" xfId="40" applyNumberFormat="1" applyFont="1" applyFill="1" applyBorder="1"/>
    <xf numFmtId="166" fontId="28" fillId="34" borderId="15" xfId="39" applyNumberFormat="1" applyFont="1" applyFill="1" applyBorder="1"/>
    <xf numFmtId="0" fontId="28" fillId="34" borderId="14" xfId="39" applyFont="1" applyFill="1" applyBorder="1"/>
    <xf numFmtId="0" fontId="28" fillId="34" borderId="22" xfId="39" applyFont="1" applyFill="1" applyBorder="1"/>
    <xf numFmtId="164" fontId="28" fillId="34" borderId="23" xfId="39" applyNumberFormat="1" applyFont="1" applyFill="1" applyBorder="1"/>
    <xf numFmtId="166" fontId="28" fillId="34" borderId="23" xfId="40" applyNumberFormat="1" applyFont="1" applyFill="1" applyBorder="1"/>
    <xf numFmtId="166" fontId="28" fillId="34" borderId="24" xfId="39" applyNumberFormat="1" applyFont="1" applyFill="1" applyBorder="1"/>
    <xf numFmtId="0" fontId="32" fillId="35" borderId="25" xfId="39" applyFont="1" applyFill="1" applyBorder="1"/>
    <xf numFmtId="164" fontId="32" fillId="35" borderId="26" xfId="39" applyNumberFormat="1" applyFont="1" applyFill="1" applyBorder="1"/>
    <xf numFmtId="166" fontId="32" fillId="35" borderId="26" xfId="40" applyNumberFormat="1" applyFont="1" applyFill="1" applyBorder="1"/>
    <xf numFmtId="166" fontId="32" fillId="35" borderId="27" xfId="39" applyNumberFormat="1" applyFont="1" applyFill="1" applyBorder="1"/>
    <xf numFmtId="0" fontId="33" fillId="0" borderId="0" xfId="39" applyFont="1"/>
    <xf numFmtId="3" fontId="1" fillId="0" borderId="0" xfId="39" applyNumberFormat="1"/>
    <xf numFmtId="171" fontId="0" fillId="0" borderId="13" xfId="1" applyNumberFormat="1" applyFont="1" applyBorder="1" applyAlignment="1" applyProtection="1"/>
    <xf numFmtId="0" fontId="13" fillId="11" borderId="13" xfId="0" applyFont="1" applyFill="1" applyBorder="1" applyAlignment="1" applyProtection="1">
      <alignment horizontal="center"/>
    </xf>
    <xf numFmtId="3" fontId="0" fillId="5" borderId="8" xfId="0" applyNumberFormat="1" applyFont="1" applyFill="1" applyBorder="1" applyAlignment="1" applyProtection="1"/>
    <xf numFmtId="3" fontId="13" fillId="15" borderId="35" xfId="0" applyNumberFormat="1" applyFont="1" applyFill="1" applyBorder="1" applyAlignment="1" applyProtection="1"/>
    <xf numFmtId="0" fontId="0" fillId="0" borderId="0" xfId="0" applyFill="1" applyAlignment="1" applyProtection="1"/>
    <xf numFmtId="0" fontId="19" fillId="0" borderId="0" xfId="0" applyFont="1" applyFill="1" applyAlignment="1" applyProtection="1"/>
    <xf numFmtId="49" fontId="34" fillId="0" borderId="13" xfId="0" applyNumberFormat="1" applyFont="1" applyBorder="1" applyAlignment="1" applyProtection="1">
      <alignment wrapText="1"/>
    </xf>
    <xf numFmtId="0" fontId="15" fillId="17" borderId="6" xfId="0" applyFont="1" applyFill="1" applyBorder="1" applyAlignment="1" applyProtection="1">
      <alignment horizontal="center" vertical="center" textRotation="90"/>
    </xf>
    <xf numFmtId="0" fontId="16" fillId="31" borderId="8" xfId="0" applyFont="1" applyFill="1" applyBorder="1" applyAlignment="1" applyProtection="1">
      <alignment horizontal="center" vertical="center" textRotation="90" wrapText="1"/>
    </xf>
    <xf numFmtId="0" fontId="17" fillId="0" borderId="0" xfId="0" applyFont="1" applyBorder="1" applyAlignment="1" applyProtection="1">
      <alignment horizontal="center" wrapText="1"/>
    </xf>
    <xf numFmtId="0" fontId="18" fillId="31" borderId="0" xfId="0" applyFont="1" applyFill="1" applyBorder="1" applyAlignment="1" applyProtection="1">
      <alignment horizontal="center"/>
    </xf>
    <xf numFmtId="0" fontId="13" fillId="0" borderId="0" xfId="0" applyFont="1" applyBorder="1" applyAlignment="1" applyProtection="1">
      <alignment horizontal="left" wrapText="1"/>
    </xf>
    <xf numFmtId="0" fontId="13" fillId="11" borderId="12" xfId="0" applyFont="1" applyFill="1" applyBorder="1" applyAlignment="1" applyProtection="1">
      <alignment horizontal="center" wrapText="1"/>
    </xf>
    <xf numFmtId="0" fontId="13" fillId="11" borderId="13" xfId="0" applyFont="1" applyFill="1" applyBorder="1" applyAlignment="1" applyProtection="1">
      <alignment horizontal="center"/>
    </xf>
    <xf numFmtId="0" fontId="13" fillId="11" borderId="10" xfId="0" applyFont="1" applyFill="1" applyBorder="1" applyAlignment="1" applyProtection="1">
      <alignment horizontal="center"/>
    </xf>
    <xf numFmtId="0" fontId="13" fillId="11" borderId="11" xfId="0" applyFont="1" applyFill="1" applyBorder="1" applyAlignment="1" applyProtection="1">
      <alignment horizontal="center"/>
    </xf>
    <xf numFmtId="0" fontId="13" fillId="11" borderId="29" xfId="0" applyFont="1" applyFill="1" applyBorder="1" applyAlignment="1" applyProtection="1">
      <alignment horizontal="center"/>
    </xf>
    <xf numFmtId="0" fontId="13" fillId="11" borderId="34" xfId="0" applyFont="1" applyFill="1" applyBorder="1" applyAlignment="1" applyProtection="1">
      <alignment horizontal="center"/>
    </xf>
    <xf numFmtId="0" fontId="13" fillId="11" borderId="6" xfId="0" applyFont="1" applyFill="1" applyBorder="1" applyAlignment="1" applyProtection="1">
      <alignment horizontal="center"/>
    </xf>
    <xf numFmtId="0" fontId="13" fillId="11" borderId="8" xfId="0" applyFont="1" applyFill="1" applyBorder="1" applyAlignment="1" applyProtection="1">
      <alignment horizontal="center"/>
    </xf>
    <xf numFmtId="0" fontId="30" fillId="0" borderId="0" xfId="39" applyFont="1" applyAlignment="1">
      <alignment horizontal="left" wrapText="1"/>
    </xf>
    <xf numFmtId="0" fontId="0" fillId="0" borderId="0" xfId="0" applyFont="1" applyBorder="1" applyAlignment="1" applyProtection="1">
      <alignment horizontal="left" wrapText="1"/>
    </xf>
    <xf numFmtId="0" fontId="13" fillId="11" borderId="10" xfId="0" applyFont="1" applyFill="1" applyBorder="1" applyAlignment="1" applyProtection="1">
      <alignment horizontal="center" vertical="center"/>
    </xf>
    <xf numFmtId="0" fontId="13" fillId="11" borderId="11" xfId="0" applyFont="1" applyFill="1" applyBorder="1" applyAlignment="1" applyProtection="1">
      <alignment horizontal="center" vertical="center"/>
    </xf>
    <xf numFmtId="0" fontId="13" fillId="0" borderId="0" xfId="0" applyFont="1" applyFill="1" applyBorder="1" applyAlignment="1" applyProtection="1">
      <alignment horizontal="left" vertical="top" wrapText="1"/>
    </xf>
    <xf numFmtId="0" fontId="13" fillId="32" borderId="0" xfId="0" applyFont="1" applyFill="1" applyBorder="1" applyAlignment="1" applyProtection="1">
      <alignment horizontal="left" vertical="top" wrapText="1"/>
    </xf>
    <xf numFmtId="0" fontId="20" fillId="11" borderId="28" xfId="0" applyFont="1" applyFill="1" applyBorder="1" applyAlignment="1" applyProtection="1">
      <alignment horizontal="center" vertical="center"/>
    </xf>
    <xf numFmtId="0" fontId="20" fillId="15" borderId="28" xfId="0" applyFont="1" applyFill="1" applyBorder="1" applyAlignment="1" applyProtection="1">
      <alignment horizontal="center" vertical="center"/>
    </xf>
    <xf numFmtId="0" fontId="0" fillId="0" borderId="0" xfId="0" applyFont="1" applyBorder="1" applyAlignment="1" applyProtection="1">
      <alignment horizontal="left" vertical="top" wrapText="1"/>
    </xf>
  </cellXfs>
  <cellStyles count="42">
    <cellStyle name="20% - Énfasis1 2" xfId="3" xr:uid="{00000000-0005-0000-0000-000006000000}"/>
    <cellStyle name="20% - Énfasis2 2" xfId="4" xr:uid="{00000000-0005-0000-0000-000007000000}"/>
    <cellStyle name="20% - Énfasis3 2" xfId="5" xr:uid="{00000000-0005-0000-0000-000008000000}"/>
    <cellStyle name="20% - Énfasis4 2" xfId="6" xr:uid="{00000000-0005-0000-0000-000009000000}"/>
    <cellStyle name="20% - Énfasis5 2" xfId="7" xr:uid="{00000000-0005-0000-0000-00000A000000}"/>
    <cellStyle name="20% - Énfasis6 2" xfId="8" xr:uid="{00000000-0005-0000-0000-00000B000000}"/>
    <cellStyle name="40% - Énfasis1 2" xfId="9" xr:uid="{00000000-0005-0000-0000-00000C000000}"/>
    <cellStyle name="40% - Énfasis2 2" xfId="10" xr:uid="{00000000-0005-0000-0000-00000D000000}"/>
    <cellStyle name="40% - Énfasis3 2" xfId="11" xr:uid="{00000000-0005-0000-0000-00000E000000}"/>
    <cellStyle name="40% - Énfasis4 2" xfId="12" xr:uid="{00000000-0005-0000-0000-00000F000000}"/>
    <cellStyle name="40% - Énfasis5 2" xfId="13" xr:uid="{00000000-0005-0000-0000-000010000000}"/>
    <cellStyle name="40% - Énfasis6 2" xfId="14" xr:uid="{00000000-0005-0000-0000-000011000000}"/>
    <cellStyle name="60% - Énfasis1 2" xfId="15" xr:uid="{00000000-0005-0000-0000-000012000000}"/>
    <cellStyle name="60% - Énfasis2 2" xfId="16" xr:uid="{00000000-0005-0000-0000-000013000000}"/>
    <cellStyle name="60% - Énfasis3 2" xfId="17" xr:uid="{00000000-0005-0000-0000-000014000000}"/>
    <cellStyle name="60% - Énfasis4 2" xfId="18" xr:uid="{00000000-0005-0000-0000-000015000000}"/>
    <cellStyle name="60% - Énfasis5 2" xfId="19" xr:uid="{00000000-0005-0000-0000-000016000000}"/>
    <cellStyle name="60% - Énfasis6 2" xfId="20" xr:uid="{00000000-0005-0000-0000-000017000000}"/>
    <cellStyle name="Bueno 2" xfId="21" xr:uid="{00000000-0005-0000-0000-000018000000}"/>
    <cellStyle name="Cálculo 2" xfId="24" xr:uid="{00000000-0005-0000-0000-00001B000000}"/>
    <cellStyle name="Celda de comprobación 2" xfId="22" xr:uid="{00000000-0005-0000-0000-000019000000}"/>
    <cellStyle name="Celda vinculada 2" xfId="23" xr:uid="{00000000-0005-0000-0000-00001A000000}"/>
    <cellStyle name="Énfasis1 2" xfId="33" xr:uid="{00000000-0005-0000-0000-000024000000}"/>
    <cellStyle name="Énfasis2 2" xfId="34" xr:uid="{00000000-0005-0000-0000-000025000000}"/>
    <cellStyle name="Énfasis3 2" xfId="35" xr:uid="{00000000-0005-0000-0000-000026000000}"/>
    <cellStyle name="Énfasis4 2" xfId="36" xr:uid="{00000000-0005-0000-0000-000027000000}"/>
    <cellStyle name="Énfasis5 2" xfId="37" xr:uid="{00000000-0005-0000-0000-000028000000}"/>
    <cellStyle name="Énfasis6 2" xfId="38" xr:uid="{00000000-0005-0000-0000-000029000000}"/>
    <cellStyle name="Entrada 2" xfId="25" xr:uid="{00000000-0005-0000-0000-00001C000000}"/>
    <cellStyle name="Incorrecto 2" xfId="26" xr:uid="{00000000-0005-0000-0000-00001D000000}"/>
    <cellStyle name="Millares" xfId="1" builtinId="3"/>
    <cellStyle name="Millares 2" xfId="41" xr:uid="{E4F0EE29-9E21-4684-8B6E-0E24496705D0}"/>
    <cellStyle name="Neutral 2" xfId="27" xr:uid="{00000000-0005-0000-0000-00001E000000}"/>
    <cellStyle name="Normal" xfId="0" builtinId="0"/>
    <cellStyle name="Normal 2" xfId="39" xr:uid="{614ACF69-0114-4DE3-B6CB-EDC94E643758}"/>
    <cellStyle name="Porcentaje" xfId="2" builtinId="5"/>
    <cellStyle name="Porcentaje 2" xfId="40" xr:uid="{744CD100-9765-4307-9FC7-1CF4541322D8}"/>
    <cellStyle name="Salida 2" xfId="28" xr:uid="{00000000-0005-0000-0000-00001F000000}"/>
    <cellStyle name="Texto de advertencia 2" xfId="29" xr:uid="{00000000-0005-0000-0000-000020000000}"/>
    <cellStyle name="Texto explicativo 2" xfId="30" xr:uid="{00000000-0005-0000-0000-000021000000}"/>
    <cellStyle name="Título 4" xfId="32" xr:uid="{00000000-0005-0000-0000-000023000000}"/>
    <cellStyle name="Total 2" xfId="31" xr:uid="{00000000-0005-0000-0000-000022000000}"/>
  </cellStyles>
  <dxfs count="36">
    <dxf>
      <font>
        <color rgb="FF385724"/>
      </font>
    </dxf>
    <dxf>
      <font>
        <color rgb="FF9C0006"/>
      </font>
    </dxf>
    <dxf>
      <font>
        <color rgb="FF385724"/>
      </font>
    </dxf>
    <dxf>
      <font>
        <color rgb="FF9C0006"/>
      </font>
    </dxf>
    <dxf>
      <font>
        <color rgb="FF385724"/>
      </font>
    </dxf>
    <dxf>
      <font>
        <color rgb="FF9C0006"/>
      </font>
    </dxf>
    <dxf>
      <font>
        <color rgb="FF385724"/>
      </font>
    </dxf>
    <dxf>
      <font>
        <color rgb="FF9C0006"/>
      </font>
    </dxf>
    <dxf>
      <font>
        <color theme="9" tint="-0.499984740745262"/>
      </font>
    </dxf>
    <dxf>
      <font>
        <color rgb="FF9C0006"/>
      </font>
    </dxf>
    <dxf>
      <font>
        <color rgb="FF406529"/>
      </font>
    </dxf>
    <dxf>
      <font>
        <color theme="9" tint="-0.499984740745262"/>
      </font>
    </dxf>
    <dxf>
      <font>
        <color rgb="FF9C0006"/>
      </font>
    </dxf>
    <dxf>
      <font>
        <color rgb="FF406529"/>
      </font>
    </dxf>
    <dxf>
      <font>
        <color theme="9" tint="-0.499984740745262"/>
      </font>
    </dxf>
    <dxf>
      <font>
        <color rgb="FF9C0006"/>
      </font>
    </dxf>
    <dxf>
      <font>
        <color rgb="FF406529"/>
      </font>
    </dxf>
    <dxf>
      <font>
        <color theme="9" tint="-0.499984740745262"/>
      </font>
    </dxf>
    <dxf>
      <font>
        <color rgb="FF9C0006"/>
      </font>
    </dxf>
    <dxf>
      <font>
        <color rgb="FF406529"/>
      </font>
    </dxf>
    <dxf>
      <font>
        <color theme="9" tint="-0.499984740745262"/>
      </font>
    </dxf>
    <dxf>
      <font>
        <color rgb="FF9C0006"/>
      </font>
    </dxf>
    <dxf>
      <font>
        <color rgb="FF406529"/>
      </font>
    </dxf>
    <dxf>
      <font>
        <color theme="9" tint="-0.499984740745262"/>
      </font>
    </dxf>
    <dxf>
      <font>
        <color rgb="FF9C0006"/>
      </font>
    </dxf>
    <dxf>
      <font>
        <color rgb="FF406529"/>
      </font>
    </dxf>
    <dxf>
      <font>
        <b/>
        <i val="0"/>
        <color rgb="FF406529"/>
      </font>
      <fill>
        <patternFill>
          <bgColor theme="5" tint="0.39988402966399123"/>
        </patternFill>
      </fill>
    </dxf>
    <dxf>
      <font>
        <b/>
        <i val="0"/>
        <color rgb="FFC00000"/>
      </font>
      <fill>
        <patternFill>
          <bgColor theme="5" tint="0.39988402966399123"/>
        </patternFill>
      </fill>
    </dxf>
    <dxf>
      <font>
        <b/>
        <i val="0"/>
        <color rgb="FF406529"/>
      </font>
      <fill>
        <patternFill>
          <bgColor theme="5" tint="0.39988402966399123"/>
        </patternFill>
      </fill>
    </dxf>
    <dxf>
      <font>
        <b/>
        <i val="0"/>
        <color rgb="FFC00000"/>
      </font>
      <fill>
        <patternFill>
          <bgColor theme="5" tint="0.39988402966399123"/>
        </patternFill>
      </fill>
    </dxf>
    <dxf>
      <font>
        <b/>
        <i val="0"/>
        <color rgb="FF548235"/>
      </font>
      <fill>
        <patternFill>
          <bgColor theme="7" tint="0.79989013336588644"/>
        </patternFill>
      </fill>
    </dxf>
    <dxf>
      <font>
        <b/>
        <i val="0"/>
        <color rgb="FFC00000"/>
      </font>
      <fill>
        <patternFill>
          <bgColor theme="7" tint="0.79989013336588644"/>
        </patternFill>
      </fill>
    </dxf>
    <dxf>
      <font>
        <b/>
        <i val="0"/>
        <color rgb="FF548235"/>
      </font>
      <fill>
        <patternFill>
          <bgColor theme="7" tint="0.79989013336588644"/>
        </patternFill>
      </fill>
    </dxf>
    <dxf>
      <font>
        <b/>
        <i val="0"/>
        <color rgb="FFC00000"/>
      </font>
      <fill>
        <patternFill>
          <bgColor theme="7" tint="0.79989013336588644"/>
        </patternFill>
      </fill>
    </dxf>
    <dxf>
      <font>
        <b/>
        <i val="0"/>
        <color rgb="FF406529"/>
      </font>
      <fill>
        <patternFill>
          <bgColor theme="5" tint="0.39988402966399123"/>
        </patternFill>
      </fill>
    </dxf>
    <dxf>
      <font>
        <b/>
        <i val="0"/>
        <color rgb="FFC00000"/>
      </font>
      <fill>
        <patternFill>
          <bgColor theme="5" tint="0.39988402966399123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D9D9D9"/>
      <rgbColor rgb="FFEDEDED"/>
      <rgbColor rgb="FFFFCD33"/>
      <rgbColor rgb="FFFFC7CE"/>
      <rgbColor rgb="FFC5E0B4"/>
      <rgbColor rgb="FF9C0006"/>
      <rgbColor rgb="FF006100"/>
      <rgbColor rgb="FFFFE699"/>
      <rgbColor rgb="FF997300"/>
      <rgbColor rgb="FFCC0000"/>
      <rgbColor rgb="FF43682B"/>
      <rgbColor rgb="FFC9C9C9"/>
      <rgbColor rgb="FF7F7F7F"/>
      <rgbColor rgb="FF8CABDC"/>
      <rgbColor rgb="FF595959"/>
      <rgbColor rgb="FFFFF2CC"/>
      <rgbColor rgb="FFDEEBF7"/>
      <rgbColor rgb="FFDBDBDB"/>
      <rgbColor rgb="FFF1975A"/>
      <rgbColor rgb="FF365775"/>
      <rgbColor rgb="FFBDD7EE"/>
      <rgbColor rgb="FFF2F2F2"/>
      <rgbColor rgb="FFF8CBAD"/>
      <rgbColor rgb="FFFFD966"/>
      <rgbColor rgb="FFDAE3F3"/>
      <rgbColor rgb="FF828282"/>
      <rgbColor rgb="FFC00000"/>
      <rgbColor rgb="FF406529"/>
      <rgbColor rgb="FFFBE5D6"/>
      <rgbColor rgb="FFB0D598"/>
      <rgbColor rgb="FFE2F0D9"/>
      <rgbColor rgb="FFC6EFCE"/>
      <rgbColor rgb="FFFFEB9C"/>
      <rgbColor rgb="FF9DC3E6"/>
      <rgbColor rgb="FFF4B183"/>
      <rgbColor rgb="FFB4C7E7"/>
      <rgbColor rgb="FFFFCC99"/>
      <rgbColor rgb="FF4472C4"/>
      <rgbColor rgb="FF5B9BD5"/>
      <rgbColor rgb="FF72B04A"/>
      <rgbColor rgb="FFFFC000"/>
      <rgbColor rgb="FFED7D31"/>
      <rgbColor rgb="FFFA7D00"/>
      <rgbColor rgb="FF666666"/>
      <rgbColor rgb="FFA5A5A5"/>
      <rgbColor rgb="FF404040"/>
      <rgbColor rgb="FF548235"/>
      <rgbColor rgb="FF385724"/>
      <rgbColor rgb="FF262626"/>
      <rgbColor rgb="FF9E480E"/>
      <rgbColor rgb="FF9C6500"/>
      <rgbColor rgb="FF3F3F76"/>
      <rgbColor rgb="FF3F3F3F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c:style val="2"/>
  <c:chart>
    <c:title>
      <c:tx>
        <c:rich>
          <a:bodyPr rot="0"/>
          <a:lstStyle/>
          <a:p>
            <a:pPr>
              <a:defRPr sz="1300" b="0" u="none" strike="noStrike">
                <a:uFillTx/>
                <a:latin typeface="Arial"/>
              </a:defRPr>
            </a:pPr>
            <a:r>
              <a:rPr lang="es-ES" sz="1400" b="0" u="none" strike="noStrike">
                <a:solidFill>
                  <a:srgbClr val="262626"/>
                </a:solidFill>
                <a:uFillTx/>
                <a:latin typeface="Calibri"/>
              </a:rPr>
              <a:t>Exportaciones agroalimentarias y Bebidas (Ene 2026). % en Valor.</a:t>
            </a:r>
          </a:p>
        </c:rich>
      </c:tx>
      <c:layout>
        <c:manualLayout>
          <c:xMode val="edge"/>
          <c:yMode val="edge"/>
          <c:x val="0.109267201193362"/>
          <c:y val="3.2384072580645198E-2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31540182733544703"/>
          <c:y val="0.22832661290322601"/>
          <c:w val="0.40490397165765402"/>
          <c:h val="0.67489919354838701"/>
        </c:manualLayout>
      </c:layout>
      <c:pieChart>
        <c:varyColors val="1"/>
        <c:ser>
          <c:idx val="0"/>
          <c:order val="0"/>
          <c:tx>
            <c:v>Miles de euros</c:v>
          </c:tx>
          <c:spPr>
            <a:solidFill>
              <a:srgbClr val="4472C4"/>
            </a:solidFill>
            <a:ln w="0">
              <a:noFill/>
            </a:ln>
          </c:spPr>
          <c:dPt>
            <c:idx val="0"/>
            <c:bubble3D val="0"/>
            <c:spPr>
              <a:solidFill>
                <a:srgbClr val="70AD47"/>
              </a:solidFill>
              <a:ln w="19080">
                <a:solidFill>
                  <a:srgbClr val="FFFFFF"/>
                </a:solidFill>
                <a:round/>
              </a:ln>
            </c:spPr>
            <c:extLst>
              <c:ext xmlns:c16="http://schemas.microsoft.com/office/drawing/2014/chart" uri="{C3380CC4-5D6E-409C-BE32-E72D297353CC}">
                <c16:uniqueId val="{00000001-E6B1-4F2F-8FC5-45DD825C5400}"/>
              </c:ext>
            </c:extLst>
          </c:dPt>
          <c:dPt>
            <c:idx val="1"/>
            <c:bubble3D val="0"/>
            <c:spPr>
              <a:solidFill>
                <a:srgbClr val="5B9BD5"/>
              </a:solidFill>
              <a:ln w="19080">
                <a:solidFill>
                  <a:srgbClr val="FFFFFF"/>
                </a:solidFill>
                <a:round/>
              </a:ln>
            </c:spPr>
            <c:extLst>
              <c:ext xmlns:c16="http://schemas.microsoft.com/office/drawing/2014/chart" uri="{C3380CC4-5D6E-409C-BE32-E72D297353CC}">
                <c16:uniqueId val="{00000003-E6B1-4F2F-8FC5-45DD825C5400}"/>
              </c:ext>
            </c:extLst>
          </c:dPt>
          <c:dPt>
            <c:idx val="2"/>
            <c:bubble3D val="0"/>
            <c:spPr>
              <a:solidFill>
                <a:srgbClr val="FFC000"/>
              </a:solidFill>
              <a:ln w="19080">
                <a:solidFill>
                  <a:srgbClr val="FFFFFF"/>
                </a:solidFill>
                <a:round/>
              </a:ln>
            </c:spPr>
            <c:extLst>
              <c:ext xmlns:c16="http://schemas.microsoft.com/office/drawing/2014/chart" uri="{C3380CC4-5D6E-409C-BE32-E72D297353CC}">
                <c16:uniqueId val="{00000005-E6B1-4F2F-8FC5-45DD825C5400}"/>
              </c:ext>
            </c:extLst>
          </c:dPt>
          <c:dPt>
            <c:idx val="3"/>
            <c:bubble3D val="0"/>
            <c:spPr>
              <a:solidFill>
                <a:srgbClr val="43682B"/>
              </a:solidFill>
              <a:ln w="19080">
                <a:solidFill>
                  <a:srgbClr val="FFFFFF"/>
                </a:solidFill>
                <a:round/>
              </a:ln>
            </c:spPr>
            <c:extLst>
              <c:ext xmlns:c16="http://schemas.microsoft.com/office/drawing/2014/chart" uri="{C3380CC4-5D6E-409C-BE32-E72D297353CC}">
                <c16:uniqueId val="{00000007-E6B1-4F2F-8FC5-45DD825C5400}"/>
              </c:ext>
            </c:extLst>
          </c:dPt>
          <c:dPt>
            <c:idx val="4"/>
            <c:bubble3D val="0"/>
            <c:spPr>
              <a:solidFill>
                <a:srgbClr val="255E91"/>
              </a:solidFill>
              <a:ln w="19080">
                <a:solidFill>
                  <a:srgbClr val="FFFFFF"/>
                </a:solidFill>
                <a:round/>
              </a:ln>
            </c:spPr>
            <c:extLst>
              <c:ext xmlns:c16="http://schemas.microsoft.com/office/drawing/2014/chart" uri="{C3380CC4-5D6E-409C-BE32-E72D297353CC}">
                <c16:uniqueId val="{00000009-E6B1-4F2F-8FC5-45DD825C5400}"/>
              </c:ext>
            </c:extLst>
          </c:dPt>
          <c:dPt>
            <c:idx val="5"/>
            <c:bubble3D val="0"/>
            <c:spPr>
              <a:solidFill>
                <a:srgbClr val="997300"/>
              </a:solidFill>
              <a:ln w="19080">
                <a:solidFill>
                  <a:srgbClr val="FFFFFF"/>
                </a:solidFill>
                <a:round/>
              </a:ln>
            </c:spPr>
            <c:extLst>
              <c:ext xmlns:c16="http://schemas.microsoft.com/office/drawing/2014/chart" uri="{C3380CC4-5D6E-409C-BE32-E72D297353CC}">
                <c16:uniqueId val="{0000000B-E6B1-4F2F-8FC5-45DD825C5400}"/>
              </c:ext>
            </c:extLst>
          </c:dPt>
          <c:dPt>
            <c:idx val="6"/>
            <c:bubble3D val="0"/>
            <c:spPr>
              <a:solidFill>
                <a:srgbClr val="8CC168"/>
              </a:solidFill>
              <a:ln w="19080">
                <a:solidFill>
                  <a:srgbClr val="FFFFFF"/>
                </a:solidFill>
                <a:round/>
              </a:ln>
            </c:spPr>
            <c:extLst>
              <c:ext xmlns:c16="http://schemas.microsoft.com/office/drawing/2014/chart" uri="{C3380CC4-5D6E-409C-BE32-E72D297353CC}">
                <c16:uniqueId val="{0000000D-E6B1-4F2F-8FC5-45DD825C5400}"/>
              </c:ext>
            </c:extLst>
          </c:dPt>
          <c:dPt>
            <c:idx val="7"/>
            <c:bubble3D val="0"/>
            <c:spPr>
              <a:solidFill>
                <a:srgbClr val="7CAFDD"/>
              </a:solidFill>
              <a:ln w="19080">
                <a:solidFill>
                  <a:srgbClr val="FFFFFF"/>
                </a:solidFill>
                <a:round/>
              </a:ln>
            </c:spPr>
            <c:extLst>
              <c:ext xmlns:c16="http://schemas.microsoft.com/office/drawing/2014/chart" uri="{C3380CC4-5D6E-409C-BE32-E72D297353CC}">
                <c16:uniqueId val="{0000000F-E6B1-4F2F-8FC5-45DD825C5400}"/>
              </c:ext>
            </c:extLst>
          </c:dPt>
          <c:dLbls>
            <c:dLbl>
              <c:idx val="0"/>
              <c:numFmt formatCode="0.0%" sourceLinked="0"/>
              <c:spPr/>
              <c:txPr>
                <a:bodyPr wrap="square"/>
                <a:lstStyle/>
                <a:p>
                  <a:pPr>
                    <a:defRPr sz="900" b="0" u="none" strike="noStrike">
                      <a:solidFill>
                        <a:srgbClr val="404040"/>
                      </a:solidFill>
                      <a:uFillTx/>
                      <a:latin typeface="Calibri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6B1-4F2F-8FC5-45DD825C5400}"/>
                </c:ext>
              </c:extLst>
            </c:dLbl>
            <c:dLbl>
              <c:idx val="1"/>
              <c:numFmt formatCode="0.0%" sourceLinked="0"/>
              <c:spPr/>
              <c:txPr>
                <a:bodyPr wrap="square"/>
                <a:lstStyle/>
                <a:p>
                  <a:pPr>
                    <a:defRPr sz="900" b="0" u="none" strike="noStrike">
                      <a:solidFill>
                        <a:srgbClr val="404040"/>
                      </a:solidFill>
                      <a:uFillTx/>
                      <a:latin typeface="Calibri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6B1-4F2F-8FC5-45DD825C5400}"/>
                </c:ext>
              </c:extLst>
            </c:dLbl>
            <c:dLbl>
              <c:idx val="2"/>
              <c:numFmt formatCode="0.0%" sourceLinked="0"/>
              <c:spPr/>
              <c:txPr>
                <a:bodyPr wrap="square"/>
                <a:lstStyle/>
                <a:p>
                  <a:pPr>
                    <a:defRPr sz="900" b="0" u="none" strike="noStrike">
                      <a:solidFill>
                        <a:srgbClr val="404040"/>
                      </a:solidFill>
                      <a:uFillTx/>
                      <a:latin typeface="Calibri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6B1-4F2F-8FC5-45DD825C5400}"/>
                </c:ext>
              </c:extLst>
            </c:dLbl>
            <c:dLbl>
              <c:idx val="3"/>
              <c:numFmt formatCode="0.0%" sourceLinked="0"/>
              <c:spPr/>
              <c:txPr>
                <a:bodyPr wrap="square"/>
                <a:lstStyle/>
                <a:p>
                  <a:pPr>
                    <a:defRPr sz="900" b="0" u="none" strike="noStrike">
                      <a:solidFill>
                        <a:srgbClr val="404040"/>
                      </a:solidFill>
                      <a:uFillTx/>
                      <a:latin typeface="Calibri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6B1-4F2F-8FC5-45DD825C5400}"/>
                </c:ext>
              </c:extLst>
            </c:dLbl>
            <c:dLbl>
              <c:idx val="4"/>
              <c:numFmt formatCode="0.0%" sourceLinked="0"/>
              <c:spPr/>
              <c:txPr>
                <a:bodyPr wrap="square"/>
                <a:lstStyle/>
                <a:p>
                  <a:pPr>
                    <a:defRPr sz="900" b="0" u="none" strike="noStrike">
                      <a:solidFill>
                        <a:srgbClr val="404040"/>
                      </a:solidFill>
                      <a:uFillTx/>
                      <a:latin typeface="Calibri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6B1-4F2F-8FC5-45DD825C5400}"/>
                </c:ext>
              </c:extLst>
            </c:dLbl>
            <c:dLbl>
              <c:idx val="5"/>
              <c:numFmt formatCode="0.0%" sourceLinked="0"/>
              <c:spPr/>
              <c:txPr>
                <a:bodyPr wrap="square"/>
                <a:lstStyle/>
                <a:p>
                  <a:pPr>
                    <a:defRPr sz="900" b="0" u="none" strike="noStrike">
                      <a:solidFill>
                        <a:srgbClr val="404040"/>
                      </a:solidFill>
                      <a:uFillTx/>
                      <a:latin typeface="Calibri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6B1-4F2F-8FC5-45DD825C5400}"/>
                </c:ext>
              </c:extLst>
            </c:dLbl>
            <c:dLbl>
              <c:idx val="6"/>
              <c:numFmt formatCode="0.0%" sourceLinked="0"/>
              <c:spPr/>
              <c:txPr>
                <a:bodyPr wrap="square"/>
                <a:lstStyle/>
                <a:p>
                  <a:pPr>
                    <a:defRPr sz="900" b="0" u="none" strike="noStrike">
                      <a:solidFill>
                        <a:srgbClr val="404040"/>
                      </a:solidFill>
                      <a:uFillTx/>
                      <a:latin typeface="Calibri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E6B1-4F2F-8FC5-45DD825C5400}"/>
                </c:ext>
              </c:extLst>
            </c:dLbl>
            <c:dLbl>
              <c:idx val="7"/>
              <c:numFmt formatCode="0.0%" sourceLinked="0"/>
              <c:spPr/>
              <c:txPr>
                <a:bodyPr wrap="square"/>
                <a:lstStyle/>
                <a:p>
                  <a:pPr>
                    <a:defRPr sz="900" b="0" u="none" strike="noStrike">
                      <a:solidFill>
                        <a:srgbClr val="404040"/>
                      </a:solidFill>
                      <a:uFillTx/>
                      <a:latin typeface="Calibri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E6B1-4F2F-8FC5-45DD825C5400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900" b="0" u="none" strike="noStrike">
                    <a:solidFill>
                      <a:srgbClr val="404040"/>
                    </a:solidFill>
                    <a:uFillTx/>
                    <a:latin typeface="Calibri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1"/>
            <c:separator> </c:separator>
            <c:showLeaderLines val="1"/>
            <c:leaderLines>
              <c:spPr>
                <a:ln w="9360">
                  <a:solidFill>
                    <a:srgbClr val="A6A6A6"/>
                  </a:solidFill>
                </a:ln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'Export-Import Provincias'!$A$8:$A$15</c:f>
              <c:strCache>
                <c:ptCount val="8"/>
                <c:pt idx="0">
                  <c:v>Almería</c:v>
                </c:pt>
                <c:pt idx="1">
                  <c:v>Cádiz</c:v>
                </c:pt>
                <c:pt idx="2">
                  <c:v>Córdoba</c:v>
                </c:pt>
                <c:pt idx="3">
                  <c:v>Granada</c:v>
                </c:pt>
                <c:pt idx="4">
                  <c:v>Huelva</c:v>
                </c:pt>
                <c:pt idx="5">
                  <c:v>Jaén</c:v>
                </c:pt>
                <c:pt idx="6">
                  <c:v>Málaga</c:v>
                </c:pt>
                <c:pt idx="7">
                  <c:v>Sevilla</c:v>
                </c:pt>
              </c:strCache>
            </c:strRef>
          </c:cat>
          <c:val>
            <c:numRef>
              <c:f>'Export-Import Provincias'!$H$8:$H$15</c:f>
              <c:numCache>
                <c:formatCode>#,##0</c:formatCode>
                <c:ptCount val="8"/>
                <c:pt idx="0">
                  <c:v>642049.38604000001</c:v>
                </c:pt>
                <c:pt idx="1">
                  <c:v>60236.413759999996</c:v>
                </c:pt>
                <c:pt idx="2">
                  <c:v>124051.9945</c:v>
                </c:pt>
                <c:pt idx="3">
                  <c:v>86100.850440000038</c:v>
                </c:pt>
                <c:pt idx="4">
                  <c:v>113942.38018000005</c:v>
                </c:pt>
                <c:pt idx="5">
                  <c:v>27445.44409999999</c:v>
                </c:pt>
                <c:pt idx="6">
                  <c:v>104750.84041999999</c:v>
                </c:pt>
                <c:pt idx="7">
                  <c:v>259102.77878000005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E6B1-4F2F-8FC5-45DD825C54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0">
          <a:noFill/>
        </a:ln>
      </c:spPr>
    </c:plotArea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c:style val="2"/>
  <c:chart>
    <c:title>
      <c:tx>
        <c:rich>
          <a:bodyPr rot="0"/>
          <a:lstStyle/>
          <a:p>
            <a:pPr>
              <a:defRPr sz="1300" b="0" u="none" strike="noStrike">
                <a:uFillTx/>
                <a:latin typeface="Arial"/>
              </a:defRPr>
            </a:pPr>
            <a:r>
              <a:rPr lang="es-ES" sz="1400" b="0" u="none" strike="noStrike">
                <a:solidFill>
                  <a:srgbClr val="262626"/>
                </a:solidFill>
                <a:uFillTx/>
                <a:latin typeface="Calibri"/>
              </a:rPr>
              <a:t>Exportaciones agroalimentarias y Bebidas (Ene 2026). % en Peso.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31539153915391499"/>
          <c:y val="0.22832661290322601"/>
          <c:w val="0.40495049504950498"/>
          <c:h val="0.67489919354838701"/>
        </c:manualLayout>
      </c:layout>
      <c:pieChart>
        <c:varyColors val="1"/>
        <c:ser>
          <c:idx val="0"/>
          <c:order val="0"/>
          <c:tx>
            <c:v>Toneladas</c:v>
          </c:tx>
          <c:spPr>
            <a:solidFill>
              <a:srgbClr val="4472C4"/>
            </a:solidFill>
            <a:ln w="0">
              <a:noFill/>
            </a:ln>
          </c:spPr>
          <c:dPt>
            <c:idx val="0"/>
            <c:bubble3D val="0"/>
            <c:spPr>
              <a:solidFill>
                <a:srgbClr val="70AD47"/>
              </a:solidFill>
              <a:ln w="19080">
                <a:solidFill>
                  <a:srgbClr val="FFFFFF"/>
                </a:solidFill>
                <a:round/>
              </a:ln>
            </c:spPr>
            <c:extLst>
              <c:ext xmlns:c16="http://schemas.microsoft.com/office/drawing/2014/chart" uri="{C3380CC4-5D6E-409C-BE32-E72D297353CC}">
                <c16:uniqueId val="{00000001-6188-4366-8C5B-816147B7DBB8}"/>
              </c:ext>
            </c:extLst>
          </c:dPt>
          <c:dPt>
            <c:idx val="1"/>
            <c:bubble3D val="0"/>
            <c:spPr>
              <a:solidFill>
                <a:srgbClr val="5B9BD5"/>
              </a:solidFill>
              <a:ln w="19080">
                <a:solidFill>
                  <a:srgbClr val="FFFFFF"/>
                </a:solidFill>
                <a:round/>
              </a:ln>
            </c:spPr>
            <c:extLst>
              <c:ext xmlns:c16="http://schemas.microsoft.com/office/drawing/2014/chart" uri="{C3380CC4-5D6E-409C-BE32-E72D297353CC}">
                <c16:uniqueId val="{00000003-6188-4366-8C5B-816147B7DBB8}"/>
              </c:ext>
            </c:extLst>
          </c:dPt>
          <c:dPt>
            <c:idx val="2"/>
            <c:bubble3D val="0"/>
            <c:spPr>
              <a:solidFill>
                <a:srgbClr val="FFC000"/>
              </a:solidFill>
              <a:ln w="19080">
                <a:solidFill>
                  <a:srgbClr val="FFFFFF"/>
                </a:solidFill>
                <a:round/>
              </a:ln>
            </c:spPr>
            <c:extLst>
              <c:ext xmlns:c16="http://schemas.microsoft.com/office/drawing/2014/chart" uri="{C3380CC4-5D6E-409C-BE32-E72D297353CC}">
                <c16:uniqueId val="{00000005-6188-4366-8C5B-816147B7DBB8}"/>
              </c:ext>
            </c:extLst>
          </c:dPt>
          <c:dPt>
            <c:idx val="3"/>
            <c:bubble3D val="0"/>
            <c:spPr>
              <a:solidFill>
                <a:srgbClr val="43682B"/>
              </a:solidFill>
              <a:ln w="19080">
                <a:solidFill>
                  <a:srgbClr val="FFFFFF"/>
                </a:solidFill>
                <a:round/>
              </a:ln>
            </c:spPr>
            <c:extLst>
              <c:ext xmlns:c16="http://schemas.microsoft.com/office/drawing/2014/chart" uri="{C3380CC4-5D6E-409C-BE32-E72D297353CC}">
                <c16:uniqueId val="{00000007-6188-4366-8C5B-816147B7DBB8}"/>
              </c:ext>
            </c:extLst>
          </c:dPt>
          <c:dPt>
            <c:idx val="4"/>
            <c:bubble3D val="0"/>
            <c:spPr>
              <a:solidFill>
                <a:srgbClr val="255E91"/>
              </a:solidFill>
              <a:ln w="19080">
                <a:solidFill>
                  <a:srgbClr val="FFFFFF"/>
                </a:solidFill>
                <a:round/>
              </a:ln>
            </c:spPr>
            <c:extLst>
              <c:ext xmlns:c16="http://schemas.microsoft.com/office/drawing/2014/chart" uri="{C3380CC4-5D6E-409C-BE32-E72D297353CC}">
                <c16:uniqueId val="{00000009-6188-4366-8C5B-816147B7DBB8}"/>
              </c:ext>
            </c:extLst>
          </c:dPt>
          <c:dPt>
            <c:idx val="5"/>
            <c:bubble3D val="0"/>
            <c:spPr>
              <a:solidFill>
                <a:srgbClr val="997300"/>
              </a:solidFill>
              <a:ln w="19080">
                <a:solidFill>
                  <a:srgbClr val="FFFFFF"/>
                </a:solidFill>
                <a:round/>
              </a:ln>
            </c:spPr>
            <c:extLst>
              <c:ext xmlns:c16="http://schemas.microsoft.com/office/drawing/2014/chart" uri="{C3380CC4-5D6E-409C-BE32-E72D297353CC}">
                <c16:uniqueId val="{0000000B-6188-4366-8C5B-816147B7DBB8}"/>
              </c:ext>
            </c:extLst>
          </c:dPt>
          <c:dPt>
            <c:idx val="6"/>
            <c:bubble3D val="0"/>
            <c:spPr>
              <a:solidFill>
                <a:srgbClr val="8CC168"/>
              </a:solidFill>
              <a:ln w="19080">
                <a:solidFill>
                  <a:srgbClr val="FFFFFF"/>
                </a:solidFill>
                <a:round/>
              </a:ln>
            </c:spPr>
            <c:extLst>
              <c:ext xmlns:c16="http://schemas.microsoft.com/office/drawing/2014/chart" uri="{C3380CC4-5D6E-409C-BE32-E72D297353CC}">
                <c16:uniqueId val="{0000000D-6188-4366-8C5B-816147B7DBB8}"/>
              </c:ext>
            </c:extLst>
          </c:dPt>
          <c:dPt>
            <c:idx val="7"/>
            <c:bubble3D val="0"/>
            <c:spPr>
              <a:solidFill>
                <a:srgbClr val="7CAFDD"/>
              </a:solidFill>
              <a:ln w="19080">
                <a:solidFill>
                  <a:srgbClr val="FFFFFF"/>
                </a:solidFill>
                <a:round/>
              </a:ln>
            </c:spPr>
            <c:extLst>
              <c:ext xmlns:c16="http://schemas.microsoft.com/office/drawing/2014/chart" uri="{C3380CC4-5D6E-409C-BE32-E72D297353CC}">
                <c16:uniqueId val="{0000000F-6188-4366-8C5B-816147B7DBB8}"/>
              </c:ext>
            </c:extLst>
          </c:dPt>
          <c:dLbls>
            <c:dLbl>
              <c:idx val="0"/>
              <c:numFmt formatCode="0.0%" sourceLinked="0"/>
              <c:spPr/>
              <c:txPr>
                <a:bodyPr wrap="square"/>
                <a:lstStyle/>
                <a:p>
                  <a:pPr>
                    <a:defRPr sz="900" b="0" u="none" strike="noStrike">
                      <a:solidFill>
                        <a:srgbClr val="404040"/>
                      </a:solidFill>
                      <a:uFillTx/>
                      <a:latin typeface="Calibri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188-4366-8C5B-816147B7DBB8}"/>
                </c:ext>
              </c:extLst>
            </c:dLbl>
            <c:dLbl>
              <c:idx val="1"/>
              <c:numFmt formatCode="0.0%" sourceLinked="0"/>
              <c:spPr/>
              <c:txPr>
                <a:bodyPr wrap="square"/>
                <a:lstStyle/>
                <a:p>
                  <a:pPr>
                    <a:defRPr sz="900" b="0" u="none" strike="noStrike">
                      <a:solidFill>
                        <a:srgbClr val="404040"/>
                      </a:solidFill>
                      <a:uFillTx/>
                      <a:latin typeface="Calibri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188-4366-8C5B-816147B7DBB8}"/>
                </c:ext>
              </c:extLst>
            </c:dLbl>
            <c:dLbl>
              <c:idx val="2"/>
              <c:numFmt formatCode="0.0%" sourceLinked="0"/>
              <c:spPr/>
              <c:txPr>
                <a:bodyPr wrap="square"/>
                <a:lstStyle/>
                <a:p>
                  <a:pPr>
                    <a:defRPr sz="900" b="0" u="none" strike="noStrike">
                      <a:solidFill>
                        <a:srgbClr val="404040"/>
                      </a:solidFill>
                      <a:uFillTx/>
                      <a:latin typeface="Calibri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188-4366-8C5B-816147B7DBB8}"/>
                </c:ext>
              </c:extLst>
            </c:dLbl>
            <c:dLbl>
              <c:idx val="3"/>
              <c:numFmt formatCode="0.0%" sourceLinked="0"/>
              <c:spPr/>
              <c:txPr>
                <a:bodyPr wrap="square"/>
                <a:lstStyle/>
                <a:p>
                  <a:pPr>
                    <a:defRPr sz="900" b="0" u="none" strike="noStrike">
                      <a:solidFill>
                        <a:srgbClr val="404040"/>
                      </a:solidFill>
                      <a:uFillTx/>
                      <a:latin typeface="Calibri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188-4366-8C5B-816147B7DBB8}"/>
                </c:ext>
              </c:extLst>
            </c:dLbl>
            <c:dLbl>
              <c:idx val="4"/>
              <c:numFmt formatCode="0.0%" sourceLinked="0"/>
              <c:spPr/>
              <c:txPr>
                <a:bodyPr wrap="square"/>
                <a:lstStyle/>
                <a:p>
                  <a:pPr>
                    <a:defRPr sz="900" b="0" u="none" strike="noStrike">
                      <a:solidFill>
                        <a:srgbClr val="404040"/>
                      </a:solidFill>
                      <a:uFillTx/>
                      <a:latin typeface="Calibri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188-4366-8C5B-816147B7DBB8}"/>
                </c:ext>
              </c:extLst>
            </c:dLbl>
            <c:dLbl>
              <c:idx val="5"/>
              <c:numFmt formatCode="0.0%" sourceLinked="0"/>
              <c:spPr/>
              <c:txPr>
                <a:bodyPr wrap="square"/>
                <a:lstStyle/>
                <a:p>
                  <a:pPr>
                    <a:defRPr sz="900" b="0" u="none" strike="noStrike">
                      <a:solidFill>
                        <a:srgbClr val="404040"/>
                      </a:solidFill>
                      <a:uFillTx/>
                      <a:latin typeface="Calibri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188-4366-8C5B-816147B7DBB8}"/>
                </c:ext>
              </c:extLst>
            </c:dLbl>
            <c:dLbl>
              <c:idx val="6"/>
              <c:numFmt formatCode="0.0%" sourceLinked="0"/>
              <c:spPr/>
              <c:txPr>
                <a:bodyPr wrap="square"/>
                <a:lstStyle/>
                <a:p>
                  <a:pPr>
                    <a:defRPr sz="900" b="0" u="none" strike="noStrike">
                      <a:solidFill>
                        <a:srgbClr val="404040"/>
                      </a:solidFill>
                      <a:uFillTx/>
                      <a:latin typeface="Calibri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188-4366-8C5B-816147B7DBB8}"/>
                </c:ext>
              </c:extLst>
            </c:dLbl>
            <c:dLbl>
              <c:idx val="7"/>
              <c:numFmt formatCode="0.0%" sourceLinked="0"/>
              <c:spPr/>
              <c:txPr>
                <a:bodyPr wrap="square"/>
                <a:lstStyle/>
                <a:p>
                  <a:pPr>
                    <a:defRPr sz="900" b="0" u="none" strike="noStrike">
                      <a:solidFill>
                        <a:srgbClr val="404040"/>
                      </a:solidFill>
                      <a:uFillTx/>
                      <a:latin typeface="Calibri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6188-4366-8C5B-816147B7DBB8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900" b="0" u="none" strike="noStrike">
                    <a:solidFill>
                      <a:srgbClr val="404040"/>
                    </a:solidFill>
                    <a:uFillTx/>
                    <a:latin typeface="Calibri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1"/>
            <c:separator> </c:separator>
            <c:showLeaderLines val="1"/>
            <c:leaderLines>
              <c:spPr>
                <a:ln w="9360">
                  <a:solidFill>
                    <a:srgbClr val="A6A6A6"/>
                  </a:solidFill>
                </a:ln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'Export-Import Provincias'!$A$8:$A$15</c:f>
              <c:strCache>
                <c:ptCount val="8"/>
                <c:pt idx="0">
                  <c:v>Almería</c:v>
                </c:pt>
                <c:pt idx="1">
                  <c:v>Cádiz</c:v>
                </c:pt>
                <c:pt idx="2">
                  <c:v>Córdoba</c:v>
                </c:pt>
                <c:pt idx="3">
                  <c:v>Granada</c:v>
                </c:pt>
                <c:pt idx="4">
                  <c:v>Huelva</c:v>
                </c:pt>
                <c:pt idx="5">
                  <c:v>Jaén</c:v>
                </c:pt>
                <c:pt idx="6">
                  <c:v>Málaga</c:v>
                </c:pt>
                <c:pt idx="7">
                  <c:v>Sevilla</c:v>
                </c:pt>
              </c:strCache>
            </c:strRef>
          </c:cat>
          <c:val>
            <c:numRef>
              <c:f>'Export-Import Provincias'!$I$8:$I$15</c:f>
              <c:numCache>
                <c:formatCode>#,##0</c:formatCode>
                <c:ptCount val="8"/>
                <c:pt idx="0">
                  <c:v>292953.37095000001</c:v>
                </c:pt>
                <c:pt idx="1">
                  <c:v>25922.421301999999</c:v>
                </c:pt>
                <c:pt idx="2">
                  <c:v>62524.440175999996</c:v>
                </c:pt>
                <c:pt idx="3">
                  <c:v>26715.734673999999</c:v>
                </c:pt>
                <c:pt idx="4">
                  <c:v>27472.303662999999</c:v>
                </c:pt>
                <c:pt idx="5">
                  <c:v>6298.8556479999997</c:v>
                </c:pt>
                <c:pt idx="6">
                  <c:v>40501.726305999997</c:v>
                </c:pt>
                <c:pt idx="7">
                  <c:v>100666.62764000001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6188-4366-8C5B-816147B7DB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0">
          <a:noFill/>
        </a:ln>
      </c:spPr>
    </c:plotArea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c:style val="2"/>
  <c:chart>
    <c:title>
      <c:tx>
        <c:rich>
          <a:bodyPr rot="0"/>
          <a:lstStyle/>
          <a:p>
            <a:pPr>
              <a:defRPr sz="1300" b="0" u="none" strike="noStrike">
                <a:uFillTx/>
                <a:latin typeface="Arial"/>
              </a:defRPr>
            </a:pPr>
            <a:r>
              <a:rPr lang="es-ES" sz="1400" b="0" u="none" strike="noStrike">
                <a:solidFill>
                  <a:srgbClr val="262626"/>
                </a:solidFill>
                <a:uFillTx/>
                <a:latin typeface="Calibri"/>
              </a:rPr>
              <a:t>Importaciones agroalimentarias y Bebidas (Ene 2026). % en Valor.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31540182733544703"/>
          <c:y val="0.22832661290322601"/>
          <c:w val="0.40490397165765402"/>
          <c:h val="0.67489919354838701"/>
        </c:manualLayout>
      </c:layout>
      <c:pieChart>
        <c:varyColors val="1"/>
        <c:ser>
          <c:idx val="0"/>
          <c:order val="0"/>
          <c:tx>
            <c:v>Miles de euros</c:v>
          </c:tx>
          <c:spPr>
            <a:solidFill>
              <a:srgbClr val="4472C4"/>
            </a:solidFill>
            <a:ln w="0">
              <a:noFill/>
            </a:ln>
          </c:spPr>
          <c:dPt>
            <c:idx val="0"/>
            <c:bubble3D val="0"/>
            <c:spPr>
              <a:solidFill>
                <a:srgbClr val="ED7D31"/>
              </a:solidFill>
              <a:ln w="19080">
                <a:solidFill>
                  <a:srgbClr val="FFFFFF"/>
                </a:solidFill>
                <a:round/>
              </a:ln>
            </c:spPr>
            <c:extLst>
              <c:ext xmlns:c16="http://schemas.microsoft.com/office/drawing/2014/chart" uri="{C3380CC4-5D6E-409C-BE32-E72D297353CC}">
                <c16:uniqueId val="{00000001-DF73-4213-AB2B-42267AC39C8B}"/>
              </c:ext>
            </c:extLst>
          </c:dPt>
          <c:dPt>
            <c:idx val="1"/>
            <c:bubble3D val="0"/>
            <c:spPr>
              <a:solidFill>
                <a:srgbClr val="FFC000"/>
              </a:solidFill>
              <a:ln w="19080">
                <a:solidFill>
                  <a:srgbClr val="FFFFFF"/>
                </a:solidFill>
                <a:round/>
              </a:ln>
            </c:spPr>
            <c:extLst>
              <c:ext xmlns:c16="http://schemas.microsoft.com/office/drawing/2014/chart" uri="{C3380CC4-5D6E-409C-BE32-E72D297353CC}">
                <c16:uniqueId val="{00000003-DF73-4213-AB2B-42267AC39C8B}"/>
              </c:ext>
            </c:extLst>
          </c:dPt>
          <c:dPt>
            <c:idx val="2"/>
            <c:bubble3D val="0"/>
            <c:spPr>
              <a:solidFill>
                <a:srgbClr val="70AD47"/>
              </a:solidFill>
              <a:ln w="19080">
                <a:solidFill>
                  <a:srgbClr val="FFFFFF"/>
                </a:solidFill>
                <a:round/>
              </a:ln>
            </c:spPr>
            <c:extLst>
              <c:ext xmlns:c16="http://schemas.microsoft.com/office/drawing/2014/chart" uri="{C3380CC4-5D6E-409C-BE32-E72D297353CC}">
                <c16:uniqueId val="{00000005-DF73-4213-AB2B-42267AC39C8B}"/>
              </c:ext>
            </c:extLst>
          </c:dPt>
          <c:dPt>
            <c:idx val="3"/>
            <c:bubble3D val="0"/>
            <c:spPr>
              <a:solidFill>
                <a:srgbClr val="9E480E"/>
              </a:solidFill>
              <a:ln w="19080">
                <a:solidFill>
                  <a:srgbClr val="FFFFFF"/>
                </a:solidFill>
                <a:round/>
              </a:ln>
            </c:spPr>
            <c:extLst>
              <c:ext xmlns:c16="http://schemas.microsoft.com/office/drawing/2014/chart" uri="{C3380CC4-5D6E-409C-BE32-E72D297353CC}">
                <c16:uniqueId val="{00000007-DF73-4213-AB2B-42267AC39C8B}"/>
              </c:ext>
            </c:extLst>
          </c:dPt>
          <c:dPt>
            <c:idx val="4"/>
            <c:bubble3D val="0"/>
            <c:spPr>
              <a:solidFill>
                <a:srgbClr val="997300"/>
              </a:solidFill>
              <a:ln w="19080">
                <a:solidFill>
                  <a:srgbClr val="FFFFFF"/>
                </a:solidFill>
                <a:round/>
              </a:ln>
            </c:spPr>
            <c:extLst>
              <c:ext xmlns:c16="http://schemas.microsoft.com/office/drawing/2014/chart" uri="{C3380CC4-5D6E-409C-BE32-E72D297353CC}">
                <c16:uniqueId val="{00000009-DF73-4213-AB2B-42267AC39C8B}"/>
              </c:ext>
            </c:extLst>
          </c:dPt>
          <c:dPt>
            <c:idx val="5"/>
            <c:bubble3D val="0"/>
            <c:spPr>
              <a:solidFill>
                <a:srgbClr val="43682B"/>
              </a:solidFill>
              <a:ln w="19080">
                <a:solidFill>
                  <a:srgbClr val="FFFFFF"/>
                </a:solidFill>
                <a:round/>
              </a:ln>
            </c:spPr>
            <c:extLst>
              <c:ext xmlns:c16="http://schemas.microsoft.com/office/drawing/2014/chart" uri="{C3380CC4-5D6E-409C-BE32-E72D297353CC}">
                <c16:uniqueId val="{0000000B-DF73-4213-AB2B-42267AC39C8B}"/>
              </c:ext>
            </c:extLst>
          </c:dPt>
          <c:dPt>
            <c:idx val="6"/>
            <c:bubble3D val="0"/>
            <c:spPr>
              <a:solidFill>
                <a:srgbClr val="F1975A"/>
              </a:solidFill>
              <a:ln w="19080">
                <a:solidFill>
                  <a:srgbClr val="FFFFFF"/>
                </a:solidFill>
                <a:round/>
              </a:ln>
            </c:spPr>
            <c:extLst>
              <c:ext xmlns:c16="http://schemas.microsoft.com/office/drawing/2014/chart" uri="{C3380CC4-5D6E-409C-BE32-E72D297353CC}">
                <c16:uniqueId val="{0000000D-DF73-4213-AB2B-42267AC39C8B}"/>
              </c:ext>
            </c:extLst>
          </c:dPt>
          <c:dPt>
            <c:idx val="7"/>
            <c:bubble3D val="0"/>
            <c:spPr>
              <a:solidFill>
                <a:srgbClr val="FFCD33"/>
              </a:solidFill>
              <a:ln w="19080">
                <a:solidFill>
                  <a:srgbClr val="FFFFFF"/>
                </a:solidFill>
                <a:round/>
              </a:ln>
            </c:spPr>
            <c:extLst>
              <c:ext xmlns:c16="http://schemas.microsoft.com/office/drawing/2014/chart" uri="{C3380CC4-5D6E-409C-BE32-E72D297353CC}">
                <c16:uniqueId val="{0000000F-DF73-4213-AB2B-42267AC39C8B}"/>
              </c:ext>
            </c:extLst>
          </c:dPt>
          <c:dLbls>
            <c:dLbl>
              <c:idx val="0"/>
              <c:numFmt formatCode="0.0%" sourceLinked="0"/>
              <c:spPr/>
              <c:txPr>
                <a:bodyPr wrap="square"/>
                <a:lstStyle/>
                <a:p>
                  <a:pPr>
                    <a:defRPr sz="900" b="0" u="none" strike="noStrike">
                      <a:solidFill>
                        <a:srgbClr val="404040"/>
                      </a:solidFill>
                      <a:uFillTx/>
                      <a:latin typeface="Calibri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F73-4213-AB2B-42267AC39C8B}"/>
                </c:ext>
              </c:extLst>
            </c:dLbl>
            <c:dLbl>
              <c:idx val="1"/>
              <c:numFmt formatCode="0.0%" sourceLinked="0"/>
              <c:spPr/>
              <c:txPr>
                <a:bodyPr wrap="square"/>
                <a:lstStyle/>
                <a:p>
                  <a:pPr>
                    <a:defRPr sz="900" b="0" u="none" strike="noStrike">
                      <a:solidFill>
                        <a:srgbClr val="404040"/>
                      </a:solidFill>
                      <a:uFillTx/>
                      <a:latin typeface="Calibri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F73-4213-AB2B-42267AC39C8B}"/>
                </c:ext>
              </c:extLst>
            </c:dLbl>
            <c:dLbl>
              <c:idx val="2"/>
              <c:numFmt formatCode="0.0%" sourceLinked="0"/>
              <c:spPr/>
              <c:txPr>
                <a:bodyPr wrap="square"/>
                <a:lstStyle/>
                <a:p>
                  <a:pPr>
                    <a:defRPr sz="900" b="0" u="none" strike="noStrike">
                      <a:solidFill>
                        <a:srgbClr val="404040"/>
                      </a:solidFill>
                      <a:uFillTx/>
                      <a:latin typeface="Calibri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F73-4213-AB2B-42267AC39C8B}"/>
                </c:ext>
              </c:extLst>
            </c:dLbl>
            <c:dLbl>
              <c:idx val="3"/>
              <c:numFmt formatCode="0.0%" sourceLinked="0"/>
              <c:spPr/>
              <c:txPr>
                <a:bodyPr wrap="square"/>
                <a:lstStyle/>
                <a:p>
                  <a:pPr>
                    <a:defRPr sz="900" b="0" u="none" strike="noStrike">
                      <a:solidFill>
                        <a:srgbClr val="404040"/>
                      </a:solidFill>
                      <a:uFillTx/>
                      <a:latin typeface="Calibri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F73-4213-AB2B-42267AC39C8B}"/>
                </c:ext>
              </c:extLst>
            </c:dLbl>
            <c:dLbl>
              <c:idx val="4"/>
              <c:numFmt formatCode="0.0%" sourceLinked="0"/>
              <c:spPr/>
              <c:txPr>
                <a:bodyPr wrap="square"/>
                <a:lstStyle/>
                <a:p>
                  <a:pPr>
                    <a:defRPr sz="900" b="0" u="none" strike="noStrike">
                      <a:solidFill>
                        <a:srgbClr val="404040"/>
                      </a:solidFill>
                      <a:uFillTx/>
                      <a:latin typeface="Calibri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F73-4213-AB2B-42267AC39C8B}"/>
                </c:ext>
              </c:extLst>
            </c:dLbl>
            <c:dLbl>
              <c:idx val="5"/>
              <c:numFmt formatCode="0.0%" sourceLinked="0"/>
              <c:spPr/>
              <c:txPr>
                <a:bodyPr wrap="square"/>
                <a:lstStyle/>
                <a:p>
                  <a:pPr>
                    <a:defRPr sz="900" b="0" u="none" strike="noStrike">
                      <a:solidFill>
                        <a:srgbClr val="404040"/>
                      </a:solidFill>
                      <a:uFillTx/>
                      <a:latin typeface="Calibri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F73-4213-AB2B-42267AC39C8B}"/>
                </c:ext>
              </c:extLst>
            </c:dLbl>
            <c:dLbl>
              <c:idx val="6"/>
              <c:numFmt formatCode="0.0%" sourceLinked="0"/>
              <c:spPr/>
              <c:txPr>
                <a:bodyPr wrap="square"/>
                <a:lstStyle/>
                <a:p>
                  <a:pPr>
                    <a:defRPr sz="900" b="0" u="none" strike="noStrike">
                      <a:solidFill>
                        <a:srgbClr val="404040"/>
                      </a:solidFill>
                      <a:uFillTx/>
                      <a:latin typeface="Calibri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F73-4213-AB2B-42267AC39C8B}"/>
                </c:ext>
              </c:extLst>
            </c:dLbl>
            <c:dLbl>
              <c:idx val="7"/>
              <c:numFmt formatCode="0.0%" sourceLinked="0"/>
              <c:spPr/>
              <c:txPr>
                <a:bodyPr wrap="square"/>
                <a:lstStyle/>
                <a:p>
                  <a:pPr>
                    <a:defRPr sz="900" b="0" u="none" strike="noStrike">
                      <a:solidFill>
                        <a:srgbClr val="404040"/>
                      </a:solidFill>
                      <a:uFillTx/>
                      <a:latin typeface="Calibri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DF73-4213-AB2B-42267AC39C8B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900" b="0" u="none" strike="noStrike">
                    <a:solidFill>
                      <a:srgbClr val="404040"/>
                    </a:solidFill>
                    <a:uFillTx/>
                    <a:latin typeface="Calibri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1"/>
            <c:separator> </c:separator>
            <c:showLeaderLines val="1"/>
            <c:leaderLines>
              <c:spPr>
                <a:ln w="9360">
                  <a:solidFill>
                    <a:srgbClr val="A6A6A6"/>
                  </a:solidFill>
                </a:ln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'Export-Import Provincias'!$A$45:$A$52</c:f>
              <c:strCache>
                <c:ptCount val="8"/>
                <c:pt idx="0">
                  <c:v>Almería</c:v>
                </c:pt>
                <c:pt idx="1">
                  <c:v>Cádiz</c:v>
                </c:pt>
                <c:pt idx="2">
                  <c:v>Córdoba</c:v>
                </c:pt>
                <c:pt idx="3">
                  <c:v>Granada</c:v>
                </c:pt>
                <c:pt idx="4">
                  <c:v>Huelva</c:v>
                </c:pt>
                <c:pt idx="5">
                  <c:v>Jaén</c:v>
                </c:pt>
                <c:pt idx="6">
                  <c:v>Málaga</c:v>
                </c:pt>
                <c:pt idx="7">
                  <c:v>Sevilla</c:v>
                </c:pt>
              </c:strCache>
            </c:strRef>
          </c:cat>
          <c:val>
            <c:numRef>
              <c:f>'Export-Import Provincias'!$H$45:$H$52</c:f>
              <c:numCache>
                <c:formatCode>#,##0</c:formatCode>
                <c:ptCount val="8"/>
                <c:pt idx="0">
                  <c:v>41944.113870000023</c:v>
                </c:pt>
                <c:pt idx="1">
                  <c:v>60850.868480000005</c:v>
                </c:pt>
                <c:pt idx="2">
                  <c:v>33827.128069999999</c:v>
                </c:pt>
                <c:pt idx="3">
                  <c:v>42388.927409999997</c:v>
                </c:pt>
                <c:pt idx="4">
                  <c:v>60720.699979999998</c:v>
                </c:pt>
                <c:pt idx="5">
                  <c:v>21934.113400000002</c:v>
                </c:pt>
                <c:pt idx="6">
                  <c:v>81730.566899999991</c:v>
                </c:pt>
                <c:pt idx="7">
                  <c:v>137823.65884999998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DF73-4213-AB2B-42267AC39C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0">
          <a:noFill/>
        </a:ln>
      </c:spPr>
    </c:plotArea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c:style val="2"/>
  <c:chart>
    <c:title>
      <c:tx>
        <c:rich>
          <a:bodyPr rot="0"/>
          <a:lstStyle/>
          <a:p>
            <a:pPr>
              <a:defRPr sz="1300" b="0" u="none" strike="noStrike">
                <a:uFillTx/>
                <a:latin typeface="Arial"/>
              </a:defRPr>
            </a:pPr>
            <a:r>
              <a:rPr lang="es-ES" sz="1400" b="0" u="none" strike="noStrike">
                <a:solidFill>
                  <a:srgbClr val="262626"/>
                </a:solidFill>
                <a:uFillTx/>
                <a:latin typeface="Calibri"/>
              </a:rPr>
              <a:t>Importaciones agroalimentarias y Bebidas (Ene 2026). % en Peso.</a:t>
            </a:r>
          </a:p>
        </c:rich>
      </c:tx>
      <c:layout>
        <c:manualLayout>
          <c:xMode val="edge"/>
          <c:yMode val="edge"/>
          <c:x val="0.126372637263726"/>
          <c:y val="2.6713709677419401E-2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31539153915391499"/>
          <c:y val="0.22832661290322601"/>
          <c:w val="0.40495049504950498"/>
          <c:h val="0.67489919354838701"/>
        </c:manualLayout>
      </c:layout>
      <c:pieChart>
        <c:varyColors val="1"/>
        <c:ser>
          <c:idx val="0"/>
          <c:order val="0"/>
          <c:tx>
            <c:v>Toneladas</c:v>
          </c:tx>
          <c:spPr>
            <a:solidFill>
              <a:srgbClr val="4472C4"/>
            </a:solidFill>
            <a:ln w="0">
              <a:noFill/>
            </a:ln>
          </c:spPr>
          <c:dPt>
            <c:idx val="0"/>
            <c:bubble3D val="0"/>
            <c:spPr>
              <a:solidFill>
                <a:srgbClr val="ED7D31"/>
              </a:solidFill>
              <a:ln w="19080">
                <a:solidFill>
                  <a:srgbClr val="FFFFFF"/>
                </a:solidFill>
                <a:round/>
              </a:ln>
            </c:spPr>
            <c:extLst>
              <c:ext xmlns:c16="http://schemas.microsoft.com/office/drawing/2014/chart" uri="{C3380CC4-5D6E-409C-BE32-E72D297353CC}">
                <c16:uniqueId val="{00000001-C52A-4CE2-80E8-E6B01B0D6FA7}"/>
              </c:ext>
            </c:extLst>
          </c:dPt>
          <c:dPt>
            <c:idx val="1"/>
            <c:bubble3D val="0"/>
            <c:spPr>
              <a:solidFill>
                <a:srgbClr val="FFC000"/>
              </a:solidFill>
              <a:ln w="19080">
                <a:solidFill>
                  <a:srgbClr val="FFFFFF"/>
                </a:solidFill>
                <a:round/>
              </a:ln>
            </c:spPr>
            <c:extLst>
              <c:ext xmlns:c16="http://schemas.microsoft.com/office/drawing/2014/chart" uri="{C3380CC4-5D6E-409C-BE32-E72D297353CC}">
                <c16:uniqueId val="{00000003-C52A-4CE2-80E8-E6B01B0D6FA7}"/>
              </c:ext>
            </c:extLst>
          </c:dPt>
          <c:dPt>
            <c:idx val="2"/>
            <c:bubble3D val="0"/>
            <c:spPr>
              <a:solidFill>
                <a:srgbClr val="70AD47"/>
              </a:solidFill>
              <a:ln w="19080">
                <a:solidFill>
                  <a:srgbClr val="FFFFFF"/>
                </a:solidFill>
                <a:round/>
              </a:ln>
            </c:spPr>
            <c:extLst>
              <c:ext xmlns:c16="http://schemas.microsoft.com/office/drawing/2014/chart" uri="{C3380CC4-5D6E-409C-BE32-E72D297353CC}">
                <c16:uniqueId val="{00000005-C52A-4CE2-80E8-E6B01B0D6FA7}"/>
              </c:ext>
            </c:extLst>
          </c:dPt>
          <c:dPt>
            <c:idx val="3"/>
            <c:bubble3D val="0"/>
            <c:spPr>
              <a:solidFill>
                <a:srgbClr val="9E480E"/>
              </a:solidFill>
              <a:ln w="19080">
                <a:solidFill>
                  <a:srgbClr val="FFFFFF"/>
                </a:solidFill>
                <a:round/>
              </a:ln>
            </c:spPr>
            <c:extLst>
              <c:ext xmlns:c16="http://schemas.microsoft.com/office/drawing/2014/chart" uri="{C3380CC4-5D6E-409C-BE32-E72D297353CC}">
                <c16:uniqueId val="{00000007-C52A-4CE2-80E8-E6B01B0D6FA7}"/>
              </c:ext>
            </c:extLst>
          </c:dPt>
          <c:dPt>
            <c:idx val="4"/>
            <c:bubble3D val="0"/>
            <c:spPr>
              <a:solidFill>
                <a:srgbClr val="997300"/>
              </a:solidFill>
              <a:ln w="19080">
                <a:solidFill>
                  <a:srgbClr val="FFFFFF"/>
                </a:solidFill>
                <a:round/>
              </a:ln>
            </c:spPr>
            <c:extLst>
              <c:ext xmlns:c16="http://schemas.microsoft.com/office/drawing/2014/chart" uri="{C3380CC4-5D6E-409C-BE32-E72D297353CC}">
                <c16:uniqueId val="{00000009-C52A-4CE2-80E8-E6B01B0D6FA7}"/>
              </c:ext>
            </c:extLst>
          </c:dPt>
          <c:dPt>
            <c:idx val="5"/>
            <c:bubble3D val="0"/>
            <c:spPr>
              <a:solidFill>
                <a:srgbClr val="43682B"/>
              </a:solidFill>
              <a:ln w="19080">
                <a:solidFill>
                  <a:srgbClr val="FFFFFF"/>
                </a:solidFill>
                <a:round/>
              </a:ln>
            </c:spPr>
            <c:extLst>
              <c:ext xmlns:c16="http://schemas.microsoft.com/office/drawing/2014/chart" uri="{C3380CC4-5D6E-409C-BE32-E72D297353CC}">
                <c16:uniqueId val="{0000000B-C52A-4CE2-80E8-E6B01B0D6FA7}"/>
              </c:ext>
            </c:extLst>
          </c:dPt>
          <c:dPt>
            <c:idx val="6"/>
            <c:bubble3D val="0"/>
            <c:spPr>
              <a:solidFill>
                <a:srgbClr val="F1975A"/>
              </a:solidFill>
              <a:ln w="19080">
                <a:solidFill>
                  <a:srgbClr val="FFFFFF"/>
                </a:solidFill>
                <a:round/>
              </a:ln>
            </c:spPr>
            <c:extLst>
              <c:ext xmlns:c16="http://schemas.microsoft.com/office/drawing/2014/chart" uri="{C3380CC4-5D6E-409C-BE32-E72D297353CC}">
                <c16:uniqueId val="{0000000D-C52A-4CE2-80E8-E6B01B0D6FA7}"/>
              </c:ext>
            </c:extLst>
          </c:dPt>
          <c:dPt>
            <c:idx val="7"/>
            <c:bubble3D val="0"/>
            <c:spPr>
              <a:solidFill>
                <a:srgbClr val="FFCD33"/>
              </a:solidFill>
              <a:ln w="19080">
                <a:solidFill>
                  <a:srgbClr val="FFFFFF"/>
                </a:solidFill>
                <a:round/>
              </a:ln>
            </c:spPr>
            <c:extLst>
              <c:ext xmlns:c16="http://schemas.microsoft.com/office/drawing/2014/chart" uri="{C3380CC4-5D6E-409C-BE32-E72D297353CC}">
                <c16:uniqueId val="{0000000F-C52A-4CE2-80E8-E6B01B0D6FA7}"/>
              </c:ext>
            </c:extLst>
          </c:dPt>
          <c:dLbls>
            <c:dLbl>
              <c:idx val="0"/>
              <c:numFmt formatCode="0.0%" sourceLinked="0"/>
              <c:spPr/>
              <c:txPr>
                <a:bodyPr wrap="square"/>
                <a:lstStyle/>
                <a:p>
                  <a:pPr>
                    <a:defRPr sz="900" b="0" u="none" strike="noStrike">
                      <a:solidFill>
                        <a:srgbClr val="404040"/>
                      </a:solidFill>
                      <a:uFillTx/>
                      <a:latin typeface="Calibri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52A-4CE2-80E8-E6B01B0D6FA7}"/>
                </c:ext>
              </c:extLst>
            </c:dLbl>
            <c:dLbl>
              <c:idx val="1"/>
              <c:numFmt formatCode="0.0%" sourceLinked="0"/>
              <c:spPr/>
              <c:txPr>
                <a:bodyPr wrap="square"/>
                <a:lstStyle/>
                <a:p>
                  <a:pPr>
                    <a:defRPr sz="900" b="0" u="none" strike="noStrike">
                      <a:solidFill>
                        <a:srgbClr val="404040"/>
                      </a:solidFill>
                      <a:uFillTx/>
                      <a:latin typeface="Calibri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52A-4CE2-80E8-E6B01B0D6FA7}"/>
                </c:ext>
              </c:extLst>
            </c:dLbl>
            <c:dLbl>
              <c:idx val="2"/>
              <c:numFmt formatCode="0.0%" sourceLinked="0"/>
              <c:spPr/>
              <c:txPr>
                <a:bodyPr wrap="square"/>
                <a:lstStyle/>
                <a:p>
                  <a:pPr>
                    <a:defRPr sz="900" b="0" u="none" strike="noStrike">
                      <a:solidFill>
                        <a:srgbClr val="404040"/>
                      </a:solidFill>
                      <a:uFillTx/>
                      <a:latin typeface="Calibri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52A-4CE2-80E8-E6B01B0D6FA7}"/>
                </c:ext>
              </c:extLst>
            </c:dLbl>
            <c:dLbl>
              <c:idx val="3"/>
              <c:numFmt formatCode="0.0%" sourceLinked="0"/>
              <c:spPr/>
              <c:txPr>
                <a:bodyPr wrap="square"/>
                <a:lstStyle/>
                <a:p>
                  <a:pPr>
                    <a:defRPr sz="900" b="0" u="none" strike="noStrike">
                      <a:solidFill>
                        <a:srgbClr val="404040"/>
                      </a:solidFill>
                      <a:uFillTx/>
                      <a:latin typeface="Calibri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52A-4CE2-80E8-E6B01B0D6FA7}"/>
                </c:ext>
              </c:extLst>
            </c:dLbl>
            <c:dLbl>
              <c:idx val="4"/>
              <c:numFmt formatCode="0.0%" sourceLinked="0"/>
              <c:spPr/>
              <c:txPr>
                <a:bodyPr wrap="square"/>
                <a:lstStyle/>
                <a:p>
                  <a:pPr>
                    <a:defRPr sz="900" b="0" u="none" strike="noStrike">
                      <a:solidFill>
                        <a:srgbClr val="404040"/>
                      </a:solidFill>
                      <a:uFillTx/>
                      <a:latin typeface="Calibri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52A-4CE2-80E8-E6B01B0D6FA7}"/>
                </c:ext>
              </c:extLst>
            </c:dLbl>
            <c:dLbl>
              <c:idx val="5"/>
              <c:numFmt formatCode="0.0%" sourceLinked="0"/>
              <c:spPr/>
              <c:txPr>
                <a:bodyPr wrap="square"/>
                <a:lstStyle/>
                <a:p>
                  <a:pPr>
                    <a:defRPr sz="900" b="0" u="none" strike="noStrike">
                      <a:solidFill>
                        <a:srgbClr val="404040"/>
                      </a:solidFill>
                      <a:uFillTx/>
                      <a:latin typeface="Calibri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52A-4CE2-80E8-E6B01B0D6FA7}"/>
                </c:ext>
              </c:extLst>
            </c:dLbl>
            <c:dLbl>
              <c:idx val="6"/>
              <c:numFmt formatCode="0.0%" sourceLinked="0"/>
              <c:spPr/>
              <c:txPr>
                <a:bodyPr wrap="square"/>
                <a:lstStyle/>
                <a:p>
                  <a:pPr>
                    <a:defRPr sz="900" b="0" u="none" strike="noStrike">
                      <a:solidFill>
                        <a:srgbClr val="404040"/>
                      </a:solidFill>
                      <a:uFillTx/>
                      <a:latin typeface="Calibri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C52A-4CE2-80E8-E6B01B0D6FA7}"/>
                </c:ext>
              </c:extLst>
            </c:dLbl>
            <c:dLbl>
              <c:idx val="7"/>
              <c:numFmt formatCode="0.0%" sourceLinked="0"/>
              <c:spPr/>
              <c:txPr>
                <a:bodyPr wrap="square"/>
                <a:lstStyle/>
                <a:p>
                  <a:pPr>
                    <a:defRPr sz="900" b="0" u="none" strike="noStrike">
                      <a:solidFill>
                        <a:srgbClr val="404040"/>
                      </a:solidFill>
                      <a:uFillTx/>
                      <a:latin typeface="Calibri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C52A-4CE2-80E8-E6B01B0D6FA7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900" b="0" u="none" strike="noStrike">
                    <a:solidFill>
                      <a:srgbClr val="404040"/>
                    </a:solidFill>
                    <a:uFillTx/>
                    <a:latin typeface="Calibri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1"/>
            <c:separator> </c:separator>
            <c:showLeaderLines val="1"/>
            <c:leaderLines>
              <c:spPr>
                <a:ln w="9360">
                  <a:solidFill>
                    <a:srgbClr val="A6A6A6"/>
                  </a:solidFill>
                </a:ln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'Export-Import Provincias'!$A$45:$A$52</c:f>
              <c:strCache>
                <c:ptCount val="8"/>
                <c:pt idx="0">
                  <c:v>Almería</c:v>
                </c:pt>
                <c:pt idx="1">
                  <c:v>Cádiz</c:v>
                </c:pt>
                <c:pt idx="2">
                  <c:v>Córdoba</c:v>
                </c:pt>
                <c:pt idx="3">
                  <c:v>Granada</c:v>
                </c:pt>
                <c:pt idx="4">
                  <c:v>Huelva</c:v>
                </c:pt>
                <c:pt idx="5">
                  <c:v>Jaén</c:v>
                </c:pt>
                <c:pt idx="6">
                  <c:v>Málaga</c:v>
                </c:pt>
                <c:pt idx="7">
                  <c:v>Sevilla</c:v>
                </c:pt>
              </c:strCache>
            </c:strRef>
          </c:cat>
          <c:val>
            <c:numRef>
              <c:f>'Export-Import Provincias'!$I$45:$I$52</c:f>
              <c:numCache>
                <c:formatCode>#,##0</c:formatCode>
                <c:ptCount val="8"/>
                <c:pt idx="0">
                  <c:v>18042.859700000001</c:v>
                </c:pt>
                <c:pt idx="1">
                  <c:v>62089.155683999998</c:v>
                </c:pt>
                <c:pt idx="2">
                  <c:v>13700.405511000001</c:v>
                </c:pt>
                <c:pt idx="3">
                  <c:v>54008.251330999999</c:v>
                </c:pt>
                <c:pt idx="4">
                  <c:v>123186.934763</c:v>
                </c:pt>
                <c:pt idx="5">
                  <c:v>10298.201573</c:v>
                </c:pt>
                <c:pt idx="6">
                  <c:v>41370.432116999997</c:v>
                </c:pt>
                <c:pt idx="7">
                  <c:v>71591.579058999996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C52A-4CE2-80E8-E6B01B0D6F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0">
          <a:noFill/>
        </a:ln>
      </c:spPr>
    </c:plotArea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c:style val="2"/>
  <c:chart>
    <c:title>
      <c:tx>
        <c:rich>
          <a:bodyPr rot="0"/>
          <a:lstStyle/>
          <a:p>
            <a:pPr>
              <a:defRPr sz="1300" b="0" u="none" strike="noStrike">
                <a:uFillTx/>
                <a:latin typeface="Arial"/>
              </a:defRPr>
            </a:pPr>
            <a:r>
              <a:rPr sz="1400" b="0" u="none" strike="noStrike">
                <a:solidFill>
                  <a:srgbClr val="595959"/>
                </a:solidFill>
                <a:uFillTx/>
                <a:latin typeface="Calibri"/>
              </a:rPr>
              <a:t>Título del gráfico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4472C4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u="none" strike="noStrike">
                    <a:solidFill>
                      <a:srgbClr val="000000"/>
                    </a:solidFill>
                    <a:uFillTx/>
                    <a:latin typeface="Calibri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0">
                      <a:solidFill>
                        <a:srgbClr val="000000"/>
                      </a:solidFill>
                    </a:ln>
                  </c:spPr>
                </c15:leaderLines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18-4D78-973B-CEE23F1242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8300671"/>
        <c:axId val="83367723"/>
      </c:barChart>
      <c:catAx>
        <c:axId val="38300671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D9D9D9"/>
            </a:solidFill>
            <a:round/>
          </a:ln>
        </c:spPr>
        <c:txPr>
          <a:bodyPr/>
          <a:lstStyle/>
          <a:p>
            <a:pPr>
              <a:defRPr sz="900" b="0" u="none" strike="noStrike">
                <a:solidFill>
                  <a:srgbClr val="595959"/>
                </a:solidFill>
                <a:uFillTx/>
                <a:latin typeface="Calibri"/>
              </a:defRPr>
            </a:pPr>
            <a:endParaRPr lang="es-ES"/>
          </a:p>
        </c:txPr>
        <c:crossAx val="83367723"/>
        <c:crosses val="autoZero"/>
        <c:auto val="1"/>
        <c:lblAlgn val="ctr"/>
        <c:lblOffset val="100"/>
        <c:noMultiLvlLbl val="0"/>
      </c:catAx>
      <c:valAx>
        <c:axId val="83367723"/>
        <c:scaling>
          <c:orientation val="minMax"/>
        </c:scaling>
        <c:delete val="0"/>
        <c:axPos val="l"/>
        <c:majorGridlines>
          <c:spPr>
            <a:ln w="9360">
              <a:solidFill>
                <a:srgbClr val="D9D9D9"/>
              </a:solidFill>
              <a:round/>
            </a:ln>
          </c:spPr>
        </c:majorGridlines>
        <c:numFmt formatCode="0.0" sourceLinked="0"/>
        <c:majorTickMark val="none"/>
        <c:minorTickMark val="none"/>
        <c:tickLblPos val="nextTo"/>
        <c:spPr>
          <a:ln w="6480">
            <a:noFill/>
          </a:ln>
        </c:spPr>
        <c:txPr>
          <a:bodyPr/>
          <a:lstStyle/>
          <a:p>
            <a:pPr>
              <a:defRPr sz="900" b="0" u="none" strike="noStrike">
                <a:solidFill>
                  <a:srgbClr val="595959"/>
                </a:solidFill>
                <a:uFillTx/>
                <a:latin typeface="Calibri"/>
              </a:defRPr>
            </a:pPr>
            <a:endParaRPr lang="es-ES"/>
          </a:p>
        </c:txPr>
        <c:crossAx val="38300671"/>
        <c:crosses val="autoZero"/>
        <c:crossBetween val="between"/>
      </c:valAx>
      <c:spPr>
        <a:noFill/>
        <a:ln w="0">
          <a:noFill/>
        </a:ln>
      </c:spPr>
    </c:plotArea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c:style val="2"/>
  <c:chart>
    <c:title>
      <c:tx>
        <c:rich>
          <a:bodyPr rot="0"/>
          <a:lstStyle/>
          <a:p>
            <a:pPr>
              <a:defRPr sz="1300" b="0" u="none" strike="noStrike">
                <a:uFillTx/>
                <a:latin typeface="Arial"/>
              </a:defRPr>
            </a:pPr>
            <a:r>
              <a:rPr sz="1400" b="0" u="none" strike="noStrike">
                <a:solidFill>
                  <a:srgbClr val="595959"/>
                </a:solidFill>
                <a:uFillTx/>
                <a:latin typeface="Calibri"/>
              </a:rPr>
              <a:t>Título del gráfico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4472C4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u="none" strike="noStrike">
                    <a:solidFill>
                      <a:srgbClr val="000000"/>
                    </a:solidFill>
                    <a:uFillTx/>
                    <a:latin typeface="Calibri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0">
                      <a:solidFill>
                        <a:srgbClr val="000000"/>
                      </a:solidFill>
                    </a:ln>
                  </c:spPr>
                </c15:leaderLines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44-4B66-8F63-1E1FF7ADB6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9885173"/>
        <c:axId val="8551540"/>
      </c:barChart>
      <c:catAx>
        <c:axId val="99885173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D9D9D9"/>
            </a:solidFill>
            <a:round/>
          </a:ln>
        </c:spPr>
        <c:txPr>
          <a:bodyPr/>
          <a:lstStyle/>
          <a:p>
            <a:pPr>
              <a:defRPr sz="900" b="0" u="none" strike="noStrike">
                <a:solidFill>
                  <a:srgbClr val="595959"/>
                </a:solidFill>
                <a:uFillTx/>
                <a:latin typeface="Calibri"/>
              </a:defRPr>
            </a:pPr>
            <a:endParaRPr lang="es-ES"/>
          </a:p>
        </c:txPr>
        <c:crossAx val="8551540"/>
        <c:crosses val="autoZero"/>
        <c:auto val="1"/>
        <c:lblAlgn val="ctr"/>
        <c:lblOffset val="100"/>
        <c:noMultiLvlLbl val="0"/>
      </c:catAx>
      <c:valAx>
        <c:axId val="8551540"/>
        <c:scaling>
          <c:orientation val="minMax"/>
        </c:scaling>
        <c:delete val="0"/>
        <c:axPos val="l"/>
        <c:majorGridlines>
          <c:spPr>
            <a:ln w="9360">
              <a:solidFill>
                <a:srgbClr val="D9D9D9"/>
              </a:solidFill>
              <a:round/>
            </a:ln>
          </c:spPr>
        </c:majorGridlines>
        <c:numFmt formatCode="0.0" sourceLinked="0"/>
        <c:majorTickMark val="none"/>
        <c:minorTickMark val="none"/>
        <c:tickLblPos val="nextTo"/>
        <c:spPr>
          <a:ln w="6480">
            <a:noFill/>
          </a:ln>
        </c:spPr>
        <c:txPr>
          <a:bodyPr/>
          <a:lstStyle/>
          <a:p>
            <a:pPr>
              <a:defRPr sz="900" b="0" u="none" strike="noStrike">
                <a:solidFill>
                  <a:srgbClr val="595959"/>
                </a:solidFill>
                <a:uFillTx/>
                <a:latin typeface="Calibri"/>
              </a:defRPr>
            </a:pPr>
            <a:endParaRPr lang="es-ES"/>
          </a:p>
        </c:txPr>
        <c:crossAx val="99885173"/>
        <c:crosses val="autoZero"/>
        <c:crossBetween val="between"/>
      </c:valAx>
      <c:spPr>
        <a:noFill/>
        <a:ln w="0">
          <a:noFill/>
        </a:ln>
      </c:spPr>
    </c:plotArea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c:style val="2"/>
  <c:chart>
    <c:title>
      <c:tx>
        <c:rich>
          <a:bodyPr rot="0"/>
          <a:lstStyle/>
          <a:p>
            <a:pPr>
              <a:defRPr sz="1300" b="0" u="none" strike="noStrike">
                <a:uFillTx/>
                <a:latin typeface="Arial"/>
              </a:defRPr>
            </a:pPr>
            <a:r>
              <a:rPr lang="es-ES" sz="1400" b="1" u="none" strike="noStrike">
                <a:solidFill>
                  <a:srgbClr val="595959"/>
                </a:solidFill>
                <a:uFillTx/>
                <a:latin typeface="Calibri"/>
              </a:rPr>
              <a:t>Evolución nº exportadores TOTALES Y REGULARES en Andalucía.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'Nº Exportadores'!$B$6</c:f>
              <c:strCache>
                <c:ptCount val="1"/>
                <c:pt idx="0">
                  <c:v>Exportadores TOTALES</c:v>
                </c:pt>
              </c:strCache>
            </c:strRef>
          </c:tx>
          <c:spPr>
            <a:solidFill>
              <a:srgbClr val="4472C4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900" b="0" u="none" strike="noStrike">
                    <a:solidFill>
                      <a:srgbClr val="404040"/>
                    </a:solidFill>
                    <a:uFillTx/>
                    <a:latin typeface="Calibri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0">
                      <a:solidFill>
                        <a:srgbClr val="000000"/>
                      </a:solidFill>
                    </a:ln>
                  </c:spPr>
                </c15:leaderLines>
              </c:ext>
            </c:extLst>
          </c:dLbls>
          <c:cat>
            <c:strRef>
              <c:f>('Nº Exportadores'!$C$5:$G$5,'Nº Exportadores'!$I$5)</c:f>
              <c:strCache>
                <c:ptCount val="6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Enero 2026*</c:v>
                </c:pt>
              </c:strCache>
            </c:strRef>
          </c:cat>
          <c:val>
            <c:numRef>
              <c:f>('Nº Exportadores'!$C$6:$G$6,'Nº Exportadores'!$I$6)</c:f>
              <c:numCache>
                <c:formatCode>#,##0</c:formatCode>
                <c:ptCount val="6"/>
                <c:pt idx="0">
                  <c:v>4387</c:v>
                </c:pt>
                <c:pt idx="1">
                  <c:v>4343</c:v>
                </c:pt>
                <c:pt idx="2">
                  <c:v>4174</c:v>
                </c:pt>
                <c:pt idx="3">
                  <c:v>4100</c:v>
                </c:pt>
                <c:pt idx="4">
                  <c:v>4085</c:v>
                </c:pt>
                <c:pt idx="5">
                  <c:v>1886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7E-4BB0-8927-6E9710A66193}"/>
            </c:ext>
          </c:extLst>
        </c:ser>
        <c:ser>
          <c:idx val="1"/>
          <c:order val="1"/>
          <c:tx>
            <c:v>Exportadores REGULARES</c:v>
          </c:tx>
          <c:spPr>
            <a:solidFill>
              <a:srgbClr val="ED7D31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900" b="0" u="none" strike="noStrike">
                    <a:solidFill>
                      <a:srgbClr val="404040"/>
                    </a:solidFill>
                    <a:uFillTx/>
                    <a:latin typeface="Calibri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0">
                      <a:solidFill>
                        <a:srgbClr val="000000"/>
                      </a:solidFill>
                    </a:ln>
                  </c:spPr>
                </c15:leaderLines>
              </c:ext>
            </c:extLst>
          </c:dLbls>
          <c:cat>
            <c:strRef>
              <c:f>('Nº Exportadores'!$C$5:$G$5,'Nº Exportadores'!$I$5)</c:f>
              <c:strCache>
                <c:ptCount val="6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Enero 2026*</c:v>
                </c:pt>
              </c:strCache>
            </c:strRef>
          </c:cat>
          <c:val>
            <c:numRef>
              <c:f>('Nº Exportadores'!$C$12:$G$12,'Nº Exportadores'!$I$12)</c:f>
              <c:numCache>
                <c:formatCode>#,##0</c:formatCode>
                <c:ptCount val="6"/>
                <c:pt idx="0">
                  <c:v>1762</c:v>
                </c:pt>
                <c:pt idx="1">
                  <c:v>1893</c:v>
                </c:pt>
                <c:pt idx="2">
                  <c:v>1933</c:v>
                </c:pt>
                <c:pt idx="3">
                  <c:v>2055</c:v>
                </c:pt>
                <c:pt idx="4">
                  <c:v>2057</c:v>
                </c:pt>
                <c:pt idx="5">
                  <c:v>1444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77E-4BB0-8927-6E9710A661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707720"/>
        <c:axId val="28293737"/>
      </c:barChart>
      <c:catAx>
        <c:axId val="4770772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D9D9D9"/>
            </a:solidFill>
            <a:round/>
          </a:ln>
        </c:spPr>
        <c:txPr>
          <a:bodyPr/>
          <a:lstStyle/>
          <a:p>
            <a:pPr>
              <a:defRPr sz="900" b="0" u="none" strike="noStrike">
                <a:solidFill>
                  <a:srgbClr val="595959"/>
                </a:solidFill>
                <a:uFillTx/>
                <a:latin typeface="Calibri"/>
              </a:defRPr>
            </a:pPr>
            <a:endParaRPr lang="es-ES"/>
          </a:p>
        </c:txPr>
        <c:crossAx val="28293737"/>
        <c:crosses val="autoZero"/>
        <c:auto val="1"/>
        <c:lblAlgn val="ctr"/>
        <c:lblOffset val="100"/>
        <c:noMultiLvlLbl val="0"/>
      </c:catAx>
      <c:valAx>
        <c:axId val="28293737"/>
        <c:scaling>
          <c:orientation val="minMax"/>
          <c:min val="0"/>
        </c:scaling>
        <c:delete val="0"/>
        <c:axPos val="l"/>
        <c:majorGridlines>
          <c:spPr>
            <a:ln w="9360">
              <a:solidFill>
                <a:srgbClr val="D9D9D9"/>
              </a:solidFill>
              <a:round/>
            </a:ln>
          </c:spPr>
        </c:majorGridlines>
        <c:numFmt formatCode="#,##0" sourceLinked="0"/>
        <c:majorTickMark val="none"/>
        <c:minorTickMark val="none"/>
        <c:tickLblPos val="nextTo"/>
        <c:spPr>
          <a:ln w="6480">
            <a:noFill/>
          </a:ln>
        </c:spPr>
        <c:txPr>
          <a:bodyPr/>
          <a:lstStyle/>
          <a:p>
            <a:pPr>
              <a:defRPr sz="900" b="0" u="none" strike="noStrike">
                <a:solidFill>
                  <a:srgbClr val="595959"/>
                </a:solidFill>
                <a:uFillTx/>
                <a:latin typeface="Calibri"/>
              </a:defRPr>
            </a:pPr>
            <a:endParaRPr lang="es-ES"/>
          </a:p>
        </c:txPr>
        <c:crossAx val="47707720"/>
        <c:crosses val="autoZero"/>
        <c:crossBetween val="between"/>
      </c:valAx>
      <c:spPr>
        <a:noFill/>
        <a:ln w="0">
          <a:noFill/>
        </a:ln>
      </c:spPr>
    </c:plotArea>
    <c:legend>
      <c:legendPos val="b"/>
      <c:overlay val="0"/>
      <c:spPr>
        <a:noFill/>
        <a:ln w="0">
          <a:noFill/>
        </a:ln>
      </c:spPr>
      <c:txPr>
        <a:bodyPr/>
        <a:lstStyle/>
        <a:p>
          <a:pPr>
            <a:defRPr sz="900" b="0" u="none" strike="noStrike">
              <a:solidFill>
                <a:srgbClr val="595959"/>
              </a:solidFill>
              <a:uFillTx/>
              <a:latin typeface="Calibri"/>
            </a:defRPr>
          </a:pPr>
          <a:endParaRPr lang="es-ES"/>
        </a:p>
      </c:txPr>
    </c:legend>
    <c:plotVisOnly val="1"/>
    <c:dispBlanksAs val="zero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4" Type="http://schemas.openxmlformats.org/officeDocument/2006/relationships/image" Target="../media/image6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7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27360</xdr:colOff>
      <xdr:row>0</xdr:row>
      <xdr:rowOff>18000</xdr:rowOff>
    </xdr:to>
    <xdr:pic>
      <xdr:nvPicPr>
        <xdr:cNvPr id="2" name="Imagen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0"/>
          <a:ext cx="27360" cy="180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</xdr:col>
      <xdr:colOff>65520</xdr:colOff>
      <xdr:row>0</xdr:row>
      <xdr:rowOff>92520</xdr:rowOff>
    </xdr:from>
    <xdr:to>
      <xdr:col>4</xdr:col>
      <xdr:colOff>72720</xdr:colOff>
      <xdr:row>3</xdr:row>
      <xdr:rowOff>130320</xdr:rowOff>
    </xdr:to>
    <xdr:pic>
      <xdr:nvPicPr>
        <xdr:cNvPr id="3" name="Imagen 7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38560" y="92520"/>
          <a:ext cx="2845800" cy="59976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20</xdr:row>
      <xdr:rowOff>45720</xdr:rowOff>
    </xdr:from>
    <xdr:to>
      <xdr:col>5</xdr:col>
      <xdr:colOff>139985</xdr:colOff>
      <xdr:row>35</xdr:row>
      <xdr:rowOff>44640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7</xdr:col>
      <xdr:colOff>242397</xdr:colOff>
      <xdr:row>20</xdr:row>
      <xdr:rowOff>12182</xdr:rowOff>
    </xdr:from>
    <xdr:to>
      <xdr:col>12</xdr:col>
      <xdr:colOff>640809</xdr:colOff>
      <xdr:row>35</xdr:row>
      <xdr:rowOff>11102</xdr:rowOff>
    </xdr:to>
    <xdr:graphicFrame macro="">
      <xdr:nvGraphicFramePr>
        <xdr:cNvPr id="3" name="Gráfico 3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57</xdr:row>
      <xdr:rowOff>93240</xdr:rowOff>
    </xdr:from>
    <xdr:to>
      <xdr:col>5</xdr:col>
      <xdr:colOff>139985</xdr:colOff>
      <xdr:row>72</xdr:row>
      <xdr:rowOff>92160</xdr:rowOff>
    </xdr:to>
    <xdr:graphicFrame macro="">
      <xdr:nvGraphicFramePr>
        <xdr:cNvPr id="4" name="Gráfico 9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7</xdr:col>
      <xdr:colOff>277715</xdr:colOff>
      <xdr:row>57</xdr:row>
      <xdr:rowOff>94680</xdr:rowOff>
    </xdr:from>
    <xdr:to>
      <xdr:col>12</xdr:col>
      <xdr:colOff>676127</xdr:colOff>
      <xdr:row>72</xdr:row>
      <xdr:rowOff>93600</xdr:rowOff>
    </xdr:to>
    <xdr:graphicFrame macro="">
      <xdr:nvGraphicFramePr>
        <xdr:cNvPr id="5" name="Gráfico 10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289440</xdr:colOff>
      <xdr:row>34</xdr:row>
      <xdr:rowOff>72720</xdr:rowOff>
    </xdr:to>
    <xdr:graphicFrame macro="">
      <xdr:nvGraphicFramePr>
        <xdr:cNvPr id="6" name="Gráfico 1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289440</xdr:colOff>
      <xdr:row>34</xdr:row>
      <xdr:rowOff>72720</xdr:rowOff>
    </xdr:to>
    <xdr:graphicFrame macro="">
      <xdr:nvGraphicFramePr>
        <xdr:cNvPr id="7" name="Gráfico 1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44</xdr:row>
      <xdr:rowOff>0</xdr:rowOff>
    </xdr:from>
    <xdr:to>
      <xdr:col>3</xdr:col>
      <xdr:colOff>199728</xdr:colOff>
      <xdr:row>59</xdr:row>
      <xdr:rowOff>41833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DCA8464D-7E5F-45A7-A209-2B4E743245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9251576"/>
          <a:ext cx="4072481" cy="2731245"/>
        </a:xfrm>
        <a:prstGeom prst="rect">
          <a:avLst/>
        </a:prstGeom>
      </xdr:spPr>
    </xdr:pic>
    <xdr:clientData/>
  </xdr:twoCellAnchor>
  <xdr:twoCellAnchor editAs="oneCell">
    <xdr:from>
      <xdr:col>6</xdr:col>
      <xdr:colOff>1</xdr:colOff>
      <xdr:row>44</xdr:row>
      <xdr:rowOff>0</xdr:rowOff>
    </xdr:from>
    <xdr:to>
      <xdr:col>9</xdr:col>
      <xdr:colOff>70982</xdr:colOff>
      <xdr:row>59</xdr:row>
      <xdr:rowOff>54026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1CFA4C64-6758-4757-8400-8DDE51123E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692589" y="9251576"/>
          <a:ext cx="3907875" cy="274343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60</xdr:row>
      <xdr:rowOff>17929</xdr:rowOff>
    </xdr:from>
    <xdr:to>
      <xdr:col>3</xdr:col>
      <xdr:colOff>339948</xdr:colOff>
      <xdr:row>75</xdr:row>
      <xdr:rowOff>132920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54201612-35F7-4878-9957-1EE224B2F1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12138211"/>
          <a:ext cx="4212701" cy="2804403"/>
        </a:xfrm>
        <a:prstGeom prst="rect">
          <a:avLst/>
        </a:prstGeom>
      </xdr:spPr>
    </xdr:pic>
    <xdr:clientData/>
  </xdr:twoCellAnchor>
  <xdr:twoCellAnchor editAs="oneCell">
    <xdr:from>
      <xdr:col>6</xdr:col>
      <xdr:colOff>8965</xdr:colOff>
      <xdr:row>59</xdr:row>
      <xdr:rowOff>170329</xdr:rowOff>
    </xdr:from>
    <xdr:to>
      <xdr:col>9</xdr:col>
      <xdr:colOff>207973</xdr:colOff>
      <xdr:row>75</xdr:row>
      <xdr:rowOff>112123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54EF177-5E68-4B4B-A7C2-86E302D4E4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701553" y="12111317"/>
          <a:ext cx="4035902" cy="28105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35</xdr:row>
      <xdr:rowOff>186018</xdr:rowOff>
    </xdr:from>
    <xdr:to>
      <xdr:col>5</xdr:col>
      <xdr:colOff>649941</xdr:colOff>
      <xdr:row>59</xdr:row>
      <xdr:rowOff>148510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E461DE13-CFE0-419A-A856-EB14066BBB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4675224"/>
          <a:ext cx="6958853" cy="4534492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36</xdr:row>
      <xdr:rowOff>0</xdr:rowOff>
    </xdr:from>
    <xdr:to>
      <xdr:col>13</xdr:col>
      <xdr:colOff>470647</xdr:colOff>
      <xdr:row>59</xdr:row>
      <xdr:rowOff>162420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A5444D89-67F9-4996-B572-4314917160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978588" y="14679706"/>
          <a:ext cx="7104530" cy="454392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2583360</xdr:colOff>
      <xdr:row>19</xdr:row>
      <xdr:rowOff>104040</xdr:rowOff>
    </xdr:from>
    <xdr:to>
      <xdr:col>6</xdr:col>
      <xdr:colOff>694800</xdr:colOff>
      <xdr:row>35</xdr:row>
      <xdr:rowOff>55080</xdr:rowOff>
    </xdr:to>
    <xdr:graphicFrame macro="">
      <xdr:nvGraphicFramePr>
        <xdr:cNvPr id="12" name="Gráfico 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2"/>
  <sheetViews>
    <sheetView tabSelected="1" topLeftCell="A7" zoomScale="110" zoomScaleNormal="110" workbookViewId="0">
      <selection activeCell="C25" sqref="C25:I26"/>
    </sheetView>
  </sheetViews>
  <sheetFormatPr baseColWidth="10" defaultColWidth="10.5546875" defaultRowHeight="15" customHeight="1" x14ac:dyDescent="0.3"/>
  <cols>
    <col min="1" max="1" width="6.6640625" style="1" customWidth="1"/>
    <col min="2" max="10" width="13.44140625" style="1" customWidth="1"/>
  </cols>
  <sheetData>
    <row r="1" spans="1:11" ht="15" customHeight="1" x14ac:dyDescent="0.3">
      <c r="A1" s="139" t="s">
        <v>0</v>
      </c>
      <c r="B1" s="2"/>
      <c r="C1" s="2"/>
      <c r="D1" s="2"/>
      <c r="E1" s="2"/>
      <c r="F1" s="2"/>
      <c r="G1" s="2"/>
      <c r="H1" s="2"/>
      <c r="I1" s="2"/>
      <c r="J1" s="2"/>
      <c r="K1" s="140" t="s">
        <v>1</v>
      </c>
    </row>
    <row r="2" spans="1:11" ht="14.25" customHeight="1" x14ac:dyDescent="0.3">
      <c r="A2" s="139"/>
      <c r="B2" s="3"/>
      <c r="C2" s="3"/>
      <c r="D2" s="3"/>
      <c r="E2" s="4"/>
      <c r="F2" s="4"/>
      <c r="G2" s="141" t="s">
        <v>2</v>
      </c>
      <c r="H2" s="141"/>
      <c r="I2" s="141"/>
      <c r="J2" s="141"/>
      <c r="K2" s="140"/>
    </row>
    <row r="3" spans="1:11" ht="14.4" x14ac:dyDescent="0.3">
      <c r="A3" s="139"/>
      <c r="B3" s="3"/>
      <c r="C3" s="3"/>
      <c r="D3" s="3"/>
      <c r="E3" s="5"/>
      <c r="F3" s="4"/>
      <c r="G3" s="141"/>
      <c r="H3" s="141"/>
      <c r="I3" s="141"/>
      <c r="J3" s="141"/>
      <c r="K3" s="140"/>
    </row>
    <row r="4" spans="1:11" ht="14.4" x14ac:dyDescent="0.3">
      <c r="A4" s="139"/>
      <c r="B4" s="3"/>
      <c r="C4" s="3"/>
      <c r="D4" s="3"/>
      <c r="E4" s="3"/>
      <c r="F4" s="3"/>
      <c r="G4" s="3"/>
      <c r="H4" s="3"/>
      <c r="I4" s="3"/>
      <c r="J4" s="3"/>
      <c r="K4" s="140"/>
    </row>
    <row r="5" spans="1:11" ht="14.4" x14ac:dyDescent="0.3">
      <c r="A5" s="139"/>
      <c r="B5" s="3"/>
      <c r="C5" s="3"/>
      <c r="D5" s="3"/>
      <c r="E5" s="3"/>
      <c r="F5" s="3"/>
      <c r="G5" s="3"/>
      <c r="H5" s="3"/>
      <c r="I5" s="3"/>
      <c r="J5" s="3"/>
      <c r="K5" s="140"/>
    </row>
    <row r="6" spans="1:11" ht="14.4" x14ac:dyDescent="0.3">
      <c r="A6" s="139"/>
      <c r="B6" s="3"/>
      <c r="C6" s="3"/>
      <c r="D6" s="3"/>
      <c r="E6" s="3"/>
      <c r="F6" s="3"/>
      <c r="G6" s="3"/>
      <c r="H6" s="3"/>
      <c r="I6" s="3"/>
      <c r="J6" s="3"/>
      <c r="K6" s="140"/>
    </row>
    <row r="7" spans="1:11" ht="14.4" x14ac:dyDescent="0.3">
      <c r="A7" s="139"/>
      <c r="B7" s="3"/>
      <c r="C7" s="3"/>
      <c r="D7" s="3"/>
      <c r="E7" s="3"/>
      <c r="F7" s="3"/>
      <c r="G7" s="3"/>
      <c r="H7" s="3"/>
      <c r="I7" s="3"/>
      <c r="J7" s="3"/>
      <c r="K7" s="140"/>
    </row>
    <row r="8" spans="1:11" ht="14.4" x14ac:dyDescent="0.3">
      <c r="A8" s="139"/>
      <c r="B8" s="3"/>
      <c r="C8" s="3"/>
      <c r="D8" s="3"/>
      <c r="E8" s="3"/>
      <c r="F8" s="3"/>
      <c r="G8" s="3"/>
      <c r="H8" s="3"/>
      <c r="I8" s="3"/>
      <c r="J8" s="3"/>
      <c r="K8" s="140"/>
    </row>
    <row r="9" spans="1:11" ht="14.4" x14ac:dyDescent="0.3">
      <c r="A9" s="139"/>
      <c r="B9" s="3"/>
      <c r="C9" s="3"/>
      <c r="D9" s="3"/>
      <c r="E9" s="3"/>
      <c r="F9" s="3"/>
      <c r="G9" s="3"/>
      <c r="H9" s="3"/>
      <c r="I9" s="3"/>
      <c r="J9" s="3"/>
      <c r="K9" s="140"/>
    </row>
    <row r="10" spans="1:11" ht="18" x14ac:dyDescent="0.35">
      <c r="A10" s="139"/>
      <c r="B10" s="3"/>
      <c r="C10" s="142" t="s">
        <v>170</v>
      </c>
      <c r="D10" s="142"/>
      <c r="E10" s="142"/>
      <c r="F10" s="142"/>
      <c r="G10" s="142"/>
      <c r="H10" s="142"/>
      <c r="I10" s="142"/>
      <c r="J10" s="3"/>
      <c r="K10" s="140"/>
    </row>
    <row r="11" spans="1:11" ht="14.4" x14ac:dyDescent="0.3">
      <c r="A11" s="139"/>
      <c r="B11" s="3"/>
      <c r="C11" s="3"/>
      <c r="D11" s="3"/>
      <c r="E11" s="3"/>
      <c r="F11" s="3"/>
      <c r="G11" s="3"/>
      <c r="H11" s="3"/>
      <c r="I11" s="3"/>
      <c r="J11" s="3"/>
      <c r="K11" s="140"/>
    </row>
    <row r="12" spans="1:11" ht="14.4" x14ac:dyDescent="0.3">
      <c r="A12" s="139"/>
      <c r="B12" s="3"/>
      <c r="C12" s="3"/>
      <c r="D12" s="3"/>
      <c r="E12" s="3"/>
      <c r="F12" s="3"/>
      <c r="G12" s="3"/>
      <c r="H12" s="3"/>
      <c r="I12" s="3"/>
      <c r="J12" s="3"/>
      <c r="K12" s="140"/>
    </row>
    <row r="13" spans="1:11" ht="14.4" x14ac:dyDescent="0.3">
      <c r="A13" s="139"/>
      <c r="B13" s="3"/>
      <c r="C13" s="3"/>
      <c r="D13" s="3"/>
      <c r="E13" s="3"/>
      <c r="F13" s="3"/>
      <c r="G13" s="3"/>
      <c r="H13" s="3"/>
      <c r="I13" s="3"/>
      <c r="J13" s="3"/>
      <c r="K13" s="140"/>
    </row>
    <row r="14" spans="1:11" ht="14.4" x14ac:dyDescent="0.3">
      <c r="A14" s="139"/>
      <c r="B14" s="3"/>
      <c r="C14" s="3"/>
      <c r="D14" s="3"/>
      <c r="E14" s="3"/>
      <c r="F14" s="3"/>
      <c r="G14" s="3"/>
      <c r="H14" s="3"/>
      <c r="I14" s="3"/>
      <c r="J14" s="3"/>
      <c r="K14" s="140"/>
    </row>
    <row r="15" spans="1:11" ht="14.4" x14ac:dyDescent="0.3">
      <c r="A15" s="139"/>
      <c r="B15" s="3"/>
      <c r="C15" s="3"/>
      <c r="D15" s="3"/>
      <c r="E15" s="3"/>
      <c r="F15" s="3"/>
      <c r="G15" s="3"/>
      <c r="H15" s="3"/>
      <c r="I15" s="3"/>
      <c r="J15" s="3"/>
      <c r="K15" s="140"/>
    </row>
    <row r="16" spans="1:11" ht="14.4" x14ac:dyDescent="0.3">
      <c r="A16" s="139"/>
      <c r="B16" s="3"/>
      <c r="C16" s="3" t="s">
        <v>3</v>
      </c>
      <c r="D16" s="3" t="s">
        <v>4</v>
      </c>
      <c r="E16" s="3"/>
      <c r="F16" s="3"/>
      <c r="G16" s="3"/>
      <c r="H16" s="3"/>
      <c r="I16" s="3"/>
      <c r="J16" s="3"/>
      <c r="K16" s="140"/>
    </row>
    <row r="17" spans="1:11" ht="14.4" x14ac:dyDescent="0.3">
      <c r="A17" s="139"/>
      <c r="B17" s="3"/>
      <c r="C17" s="3" t="s">
        <v>5</v>
      </c>
      <c r="D17" s="3" t="s">
        <v>6</v>
      </c>
      <c r="E17" s="3"/>
      <c r="F17" s="3"/>
      <c r="G17" s="3"/>
      <c r="H17" s="3"/>
      <c r="I17" s="3"/>
      <c r="J17" s="3"/>
      <c r="K17" s="140"/>
    </row>
    <row r="18" spans="1:11" ht="14.4" x14ac:dyDescent="0.3">
      <c r="A18" s="139"/>
      <c r="B18" s="3"/>
      <c r="C18" s="3" t="s">
        <v>7</v>
      </c>
      <c r="D18" s="3" t="s">
        <v>8</v>
      </c>
      <c r="E18" s="3"/>
      <c r="F18" s="3"/>
      <c r="G18" s="3"/>
      <c r="H18" s="3"/>
      <c r="I18" s="3"/>
      <c r="J18" s="3"/>
      <c r="K18" s="140"/>
    </row>
    <row r="19" spans="1:11" ht="14.4" x14ac:dyDescent="0.3">
      <c r="A19" s="139"/>
      <c r="B19" s="3"/>
      <c r="C19" s="3" t="s">
        <v>9</v>
      </c>
      <c r="D19" s="3" t="s">
        <v>10</v>
      </c>
      <c r="E19" s="3"/>
      <c r="F19" s="3"/>
      <c r="G19" s="3"/>
      <c r="H19" s="3"/>
      <c r="I19" s="3"/>
      <c r="J19" s="3"/>
      <c r="K19" s="140"/>
    </row>
    <row r="20" spans="1:11" ht="14.4" x14ac:dyDescent="0.3">
      <c r="A20" s="139"/>
      <c r="B20" s="3"/>
      <c r="C20" s="3" t="s">
        <v>11</v>
      </c>
      <c r="D20" s="3" t="s">
        <v>12</v>
      </c>
      <c r="E20" s="3"/>
      <c r="F20" s="3"/>
      <c r="G20" s="3"/>
      <c r="H20" s="3"/>
      <c r="I20" s="3"/>
      <c r="J20" s="3"/>
      <c r="K20" s="140"/>
    </row>
    <row r="21" spans="1:11" ht="14.4" x14ac:dyDescent="0.3">
      <c r="A21" s="139"/>
      <c r="B21" s="3"/>
      <c r="C21" s="3"/>
      <c r="D21" s="3"/>
      <c r="E21" s="3"/>
      <c r="F21" s="3"/>
      <c r="G21" s="3"/>
      <c r="H21" s="3"/>
      <c r="I21" s="3"/>
      <c r="J21" s="3"/>
      <c r="K21" s="140"/>
    </row>
    <row r="22" spans="1:11" ht="14.4" x14ac:dyDescent="0.3">
      <c r="A22" s="139"/>
      <c r="B22" s="3"/>
      <c r="C22" s="3"/>
      <c r="D22" s="3"/>
      <c r="E22" s="3"/>
      <c r="F22" s="3"/>
      <c r="G22" s="3"/>
      <c r="H22" s="3"/>
      <c r="I22" s="3"/>
      <c r="J22" s="3"/>
      <c r="K22" s="140"/>
    </row>
    <row r="23" spans="1:11" ht="14.4" x14ac:dyDescent="0.3">
      <c r="A23" s="139"/>
      <c r="B23" s="3"/>
      <c r="C23" s="3"/>
      <c r="D23" s="3"/>
      <c r="E23" s="3"/>
      <c r="F23" s="3"/>
      <c r="G23" s="3"/>
      <c r="H23" s="3"/>
      <c r="I23" s="3"/>
      <c r="J23" s="3"/>
      <c r="K23" s="140"/>
    </row>
    <row r="24" spans="1:11" ht="14.4" x14ac:dyDescent="0.3">
      <c r="A24" s="139"/>
      <c r="B24" s="3"/>
      <c r="C24" s="3"/>
      <c r="D24" s="3"/>
      <c r="E24" s="3"/>
      <c r="F24" s="3"/>
      <c r="G24" s="3"/>
      <c r="H24" s="3"/>
      <c r="I24" s="3"/>
      <c r="J24" s="3"/>
      <c r="K24" s="140"/>
    </row>
    <row r="25" spans="1:11" ht="15" customHeight="1" x14ac:dyDescent="0.3">
      <c r="A25" s="139"/>
      <c r="B25" s="3"/>
      <c r="C25" s="143" t="s">
        <v>13</v>
      </c>
      <c r="D25" s="143"/>
      <c r="E25" s="143"/>
      <c r="F25" s="143"/>
      <c r="G25" s="143"/>
      <c r="H25" s="143"/>
      <c r="I25" s="143"/>
      <c r="J25" s="3"/>
      <c r="K25" s="140"/>
    </row>
    <row r="26" spans="1:11" ht="14.4" x14ac:dyDescent="0.3">
      <c r="A26" s="139"/>
      <c r="B26" s="3"/>
      <c r="C26" s="143"/>
      <c r="D26" s="143"/>
      <c r="E26" s="143"/>
      <c r="F26" s="143"/>
      <c r="G26" s="143"/>
      <c r="H26" s="143"/>
      <c r="I26" s="143"/>
      <c r="J26" s="3"/>
      <c r="K26" s="140"/>
    </row>
    <row r="27" spans="1:11" ht="14.4" x14ac:dyDescent="0.3">
      <c r="A27" s="139"/>
      <c r="B27" s="3"/>
      <c r="C27" s="3"/>
      <c r="D27" s="3"/>
      <c r="E27" s="3"/>
      <c r="F27" s="3"/>
      <c r="G27" s="3"/>
      <c r="H27" s="3"/>
      <c r="I27" s="3"/>
      <c r="J27" s="3"/>
      <c r="K27" s="140"/>
    </row>
    <row r="28" spans="1:11" ht="14.4" x14ac:dyDescent="0.3">
      <c r="A28" s="139"/>
      <c r="B28" s="3"/>
      <c r="C28" s="3"/>
      <c r="D28" s="3"/>
      <c r="E28" s="3"/>
      <c r="F28" s="3"/>
      <c r="G28" s="3"/>
      <c r="H28" s="3"/>
      <c r="I28" s="3"/>
      <c r="J28" s="3"/>
      <c r="K28" s="140"/>
    </row>
    <row r="29" spans="1:11" ht="15" customHeight="1" x14ac:dyDescent="0.3">
      <c r="A29" s="139"/>
      <c r="B29" s="3"/>
      <c r="C29" s="143" t="s">
        <v>204</v>
      </c>
      <c r="D29" s="143"/>
      <c r="E29" s="143"/>
      <c r="F29" s="143"/>
      <c r="G29" s="143"/>
      <c r="H29" s="143"/>
      <c r="I29" s="3"/>
      <c r="J29" s="3"/>
      <c r="K29" s="140"/>
    </row>
    <row r="30" spans="1:11" ht="14.4" x14ac:dyDescent="0.3">
      <c r="A30" s="139"/>
      <c r="B30" s="3"/>
      <c r="C30" s="143"/>
      <c r="D30" s="143"/>
      <c r="E30" s="143"/>
      <c r="F30" s="143"/>
      <c r="G30" s="143"/>
      <c r="H30" s="143"/>
      <c r="I30" s="3"/>
      <c r="J30" s="3"/>
      <c r="K30" s="140"/>
    </row>
    <row r="31" spans="1:11" ht="14.4" x14ac:dyDescent="0.3">
      <c r="A31" s="139"/>
      <c r="B31" s="3"/>
      <c r="C31" s="3"/>
      <c r="D31" s="3"/>
      <c r="E31" s="3"/>
      <c r="F31" s="3"/>
      <c r="G31" s="3"/>
      <c r="H31" s="3"/>
      <c r="I31" s="3"/>
      <c r="J31" s="3"/>
      <c r="K31" s="140"/>
    </row>
    <row r="32" spans="1:11" ht="14.4" x14ac:dyDescent="0.3">
      <c r="A32" s="139"/>
      <c r="B32" s="6"/>
      <c r="C32" s="6"/>
      <c r="D32" s="6"/>
      <c r="E32" s="6"/>
      <c r="F32" s="6"/>
      <c r="G32" s="6"/>
      <c r="H32" s="6"/>
      <c r="I32" s="6"/>
      <c r="J32" s="6"/>
      <c r="K32" s="140"/>
    </row>
  </sheetData>
  <mergeCells count="6">
    <mergeCell ref="A1:A32"/>
    <mergeCell ref="K1:K32"/>
    <mergeCell ref="G2:J3"/>
    <mergeCell ref="C10:I10"/>
    <mergeCell ref="C25:I26"/>
    <mergeCell ref="C29:H30"/>
  </mergeCells>
  <pageMargins left="0.70833333333333304" right="0.70833333333333304" top="0.74791666666666701" bottom="0.74791666666666701" header="0.511811023622047" footer="0.511811023622047"/>
  <pageSetup paperSize="9" scale="97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56"/>
  <sheetViews>
    <sheetView zoomScale="110" zoomScaleNormal="110" workbookViewId="0">
      <selection activeCell="Q62" sqref="Q62"/>
    </sheetView>
  </sheetViews>
  <sheetFormatPr baseColWidth="10" defaultColWidth="10.5546875" defaultRowHeight="15" customHeight="1" x14ac:dyDescent="0.3"/>
  <cols>
    <col min="10" max="11" width="9.5546875" style="1" customWidth="1"/>
  </cols>
  <sheetData>
    <row r="1" spans="1:12" ht="15.6" x14ac:dyDescent="0.3">
      <c r="A1" s="7" t="s">
        <v>14</v>
      </c>
      <c r="B1" s="7"/>
      <c r="C1" s="7"/>
    </row>
    <row r="3" spans="1:12" ht="15.6" x14ac:dyDescent="0.3">
      <c r="A3" s="8" t="s">
        <v>15</v>
      </c>
      <c r="B3" s="8"/>
      <c r="C3" s="8"/>
    </row>
    <row r="4" spans="1:12" thickBot="1" x14ac:dyDescent="0.35">
      <c r="A4" s="9"/>
      <c r="B4" s="9"/>
      <c r="C4" s="9"/>
    </row>
    <row r="5" spans="1:12" ht="15" customHeight="1" thickBot="1" x14ac:dyDescent="0.35">
      <c r="A5" s="146"/>
      <c r="B5" s="148" t="s">
        <v>16</v>
      </c>
      <c r="C5" s="149"/>
      <c r="D5" s="147" t="s">
        <v>16</v>
      </c>
      <c r="E5" s="147"/>
      <c r="F5" s="147" t="s">
        <v>172</v>
      </c>
      <c r="G5" s="147"/>
      <c r="H5" s="147" t="s">
        <v>172</v>
      </c>
      <c r="I5" s="147"/>
      <c r="J5" s="144" t="s">
        <v>17</v>
      </c>
      <c r="K5" s="144"/>
    </row>
    <row r="6" spans="1:12" ht="14.4" x14ac:dyDescent="0.3">
      <c r="A6" s="146"/>
      <c r="B6" s="150">
        <v>2024</v>
      </c>
      <c r="C6" s="151"/>
      <c r="D6" s="145">
        <v>2025</v>
      </c>
      <c r="E6" s="145"/>
      <c r="F6" s="145">
        <v>2025</v>
      </c>
      <c r="G6" s="145"/>
      <c r="H6" s="145">
        <v>2026</v>
      </c>
      <c r="I6" s="145"/>
      <c r="J6" s="144"/>
      <c r="K6" s="144"/>
    </row>
    <row r="7" spans="1:12" ht="14.4" x14ac:dyDescent="0.3">
      <c r="A7" s="11" t="s">
        <v>18</v>
      </c>
      <c r="B7" s="133" t="s">
        <v>19</v>
      </c>
      <c r="C7" s="133" t="s">
        <v>20</v>
      </c>
      <c r="D7" s="133" t="s">
        <v>19</v>
      </c>
      <c r="E7" s="133" t="s">
        <v>20</v>
      </c>
      <c r="F7" s="10" t="s">
        <v>19</v>
      </c>
      <c r="G7" s="10" t="s">
        <v>20</v>
      </c>
      <c r="H7" s="10" t="s">
        <v>19</v>
      </c>
      <c r="I7" s="10" t="s">
        <v>20</v>
      </c>
      <c r="J7" s="10" t="s">
        <v>21</v>
      </c>
      <c r="K7" s="12" t="s">
        <v>22</v>
      </c>
    </row>
    <row r="8" spans="1:12" ht="14.4" x14ac:dyDescent="0.3">
      <c r="A8" s="13" t="s">
        <v>23</v>
      </c>
      <c r="B8" s="134">
        <v>4030704.4444599985</v>
      </c>
      <c r="C8" s="134">
        <v>2781812.535958</v>
      </c>
      <c r="D8" s="15">
        <v>4365998.7107500024</v>
      </c>
      <c r="E8" s="15">
        <v>2769770.6079259999</v>
      </c>
      <c r="F8" s="15">
        <v>578482.43582999997</v>
      </c>
      <c r="G8" s="15">
        <v>318937.98663399997</v>
      </c>
      <c r="H8" s="14">
        <v>642049.38604000001</v>
      </c>
      <c r="I8" s="15">
        <v>292953.37095000001</v>
      </c>
      <c r="J8" s="16">
        <v>10.988570485946546</v>
      </c>
      <c r="K8" s="17">
        <v>-8.1472313656443909</v>
      </c>
      <c r="L8" s="18"/>
    </row>
    <row r="9" spans="1:12" ht="14.4" x14ac:dyDescent="0.3">
      <c r="A9" s="13" t="s">
        <v>24</v>
      </c>
      <c r="B9" s="134">
        <v>1014393.0307199996</v>
      </c>
      <c r="C9" s="134">
        <v>651206.14398499997</v>
      </c>
      <c r="D9" s="15">
        <v>963690.35180000006</v>
      </c>
      <c r="E9" s="15">
        <v>499098.14094399998</v>
      </c>
      <c r="F9" s="15">
        <v>85857.725050000008</v>
      </c>
      <c r="G9" s="15">
        <v>73942.026006</v>
      </c>
      <c r="H9" s="14">
        <v>60236.413759999996</v>
      </c>
      <c r="I9" s="15">
        <v>25922.421301999999</v>
      </c>
      <c r="J9" s="16">
        <v>-29.841591161516583</v>
      </c>
      <c r="K9" s="17">
        <v>-64.942235556412072</v>
      </c>
      <c r="L9" s="18"/>
    </row>
    <row r="10" spans="1:12" ht="14.4" x14ac:dyDescent="0.3">
      <c r="A10" s="13" t="s">
        <v>25</v>
      </c>
      <c r="B10" s="134">
        <v>1495915.3478199986</v>
      </c>
      <c r="C10" s="134">
        <v>565623.99833800003</v>
      </c>
      <c r="D10" s="15">
        <v>1471872.0307599998</v>
      </c>
      <c r="E10" s="15">
        <v>614899.96987100004</v>
      </c>
      <c r="F10" s="15">
        <v>114250.28489999998</v>
      </c>
      <c r="G10" s="15">
        <v>47440.262886999997</v>
      </c>
      <c r="H10" s="14">
        <v>124051.9945</v>
      </c>
      <c r="I10" s="15">
        <v>62524.440175999996</v>
      </c>
      <c r="J10" s="16">
        <v>8.5791554993312911</v>
      </c>
      <c r="K10" s="17">
        <v>31.796150297332144</v>
      </c>
      <c r="L10" s="18"/>
    </row>
    <row r="11" spans="1:12" ht="14.4" x14ac:dyDescent="0.3">
      <c r="A11" s="13" t="s">
        <v>26</v>
      </c>
      <c r="B11" s="134">
        <v>991483.65721999994</v>
      </c>
      <c r="C11" s="134">
        <v>310252.29357699997</v>
      </c>
      <c r="D11" s="15">
        <v>1014405.6283800001</v>
      </c>
      <c r="E11" s="15">
        <v>334405.61937199999</v>
      </c>
      <c r="F11" s="15">
        <v>97633.970959999977</v>
      </c>
      <c r="G11" s="15">
        <v>33286.088519999998</v>
      </c>
      <c r="H11" s="14">
        <v>86100.850440000038</v>
      </c>
      <c r="I11" s="15">
        <v>26715.734673999999</v>
      </c>
      <c r="J11" s="16">
        <v>-11.812610310324247</v>
      </c>
      <c r="K11" s="17">
        <v>-19.739038553755545</v>
      </c>
      <c r="L11" s="18"/>
    </row>
    <row r="12" spans="1:12" ht="14.4" x14ac:dyDescent="0.3">
      <c r="A12" s="13" t="s">
        <v>27</v>
      </c>
      <c r="B12" s="134">
        <v>1789610.3569899984</v>
      </c>
      <c r="C12" s="134">
        <v>582523.42396799999</v>
      </c>
      <c r="D12" s="15">
        <v>1896347.1418899992</v>
      </c>
      <c r="E12" s="15">
        <v>537972.43116100004</v>
      </c>
      <c r="F12" s="15">
        <v>151141.61791000003</v>
      </c>
      <c r="G12" s="15">
        <v>50906.325527000001</v>
      </c>
      <c r="H12" s="14">
        <v>113942.38018000005</v>
      </c>
      <c r="I12" s="15">
        <v>27472.303662999999</v>
      </c>
      <c r="J12" s="16">
        <v>-24.612173830341639</v>
      </c>
      <c r="K12" s="17">
        <v>-46.033614921923451</v>
      </c>
      <c r="L12" s="18"/>
    </row>
    <row r="13" spans="1:12" ht="14.4" x14ac:dyDescent="0.3">
      <c r="A13" s="13" t="s">
        <v>28</v>
      </c>
      <c r="B13" s="134">
        <v>413586.32819000026</v>
      </c>
      <c r="C13" s="134">
        <v>72637.336754000004</v>
      </c>
      <c r="D13" s="15">
        <v>514822.59524999995</v>
      </c>
      <c r="E13" s="15">
        <v>130293.55512999999</v>
      </c>
      <c r="F13" s="15">
        <v>48897.005759999993</v>
      </c>
      <c r="G13" s="15">
        <v>11635.96047</v>
      </c>
      <c r="H13" s="14">
        <v>27445.44409999999</v>
      </c>
      <c r="I13" s="15">
        <v>6298.8556479999997</v>
      </c>
      <c r="J13" s="16">
        <v>-43.870910552867372</v>
      </c>
      <c r="K13" s="17">
        <v>-45.867333734591142</v>
      </c>
      <c r="L13" s="18"/>
    </row>
    <row r="14" spans="1:12" ht="14.4" x14ac:dyDescent="0.3">
      <c r="A14" s="13" t="s">
        <v>29</v>
      </c>
      <c r="B14" s="134">
        <v>1700592.17875</v>
      </c>
      <c r="C14" s="134">
        <v>475429.504395</v>
      </c>
      <c r="D14" s="15">
        <v>1607237.6978199997</v>
      </c>
      <c r="E14" s="15">
        <v>564182.61903199996</v>
      </c>
      <c r="F14" s="15">
        <v>132752.3291</v>
      </c>
      <c r="G14" s="15">
        <v>41420.231982999998</v>
      </c>
      <c r="H14" s="14">
        <v>104750.84041999999</v>
      </c>
      <c r="I14" s="15">
        <v>40501.726305999997</v>
      </c>
      <c r="J14" s="16">
        <v>-21.09303005818224</v>
      </c>
      <c r="K14" s="17">
        <v>-2.2175290504818537</v>
      </c>
      <c r="L14" s="18"/>
    </row>
    <row r="15" spans="1:12" ht="14.4" x14ac:dyDescent="0.3">
      <c r="A15" s="13" t="s">
        <v>30</v>
      </c>
      <c r="B15" s="134">
        <v>4365950.9607199961</v>
      </c>
      <c r="C15" s="134">
        <v>1658090.762626</v>
      </c>
      <c r="D15" s="15">
        <v>3839546.8268200029</v>
      </c>
      <c r="E15" s="15">
        <v>1724535.8846420001</v>
      </c>
      <c r="F15" s="15">
        <v>307446.8477300001</v>
      </c>
      <c r="G15" s="15">
        <v>172463.48753099999</v>
      </c>
      <c r="H15" s="14">
        <v>259102.77878000005</v>
      </c>
      <c r="I15" s="15">
        <v>100666.62764000001</v>
      </c>
      <c r="J15" s="16">
        <v>-15.724366441530673</v>
      </c>
      <c r="K15" s="17">
        <v>-41.630179766656198</v>
      </c>
      <c r="L15" s="18"/>
    </row>
    <row r="16" spans="1:12" thickBot="1" x14ac:dyDescent="0.35">
      <c r="A16" s="20" t="s">
        <v>31</v>
      </c>
      <c r="B16" s="135">
        <v>15802236.304870011</v>
      </c>
      <c r="C16" s="135">
        <v>7097575.999601</v>
      </c>
      <c r="D16" s="21">
        <v>15673920.983470008</v>
      </c>
      <c r="E16" s="21">
        <v>7175158.8280779999</v>
      </c>
      <c r="F16" s="21">
        <v>1516462.2172400001</v>
      </c>
      <c r="G16" s="21">
        <v>750032.36955800001</v>
      </c>
      <c r="H16" s="21">
        <v>1417680.0882199998</v>
      </c>
      <c r="I16" s="21">
        <v>583055.48035900004</v>
      </c>
      <c r="J16" s="22">
        <v>-6.5139855050122071</v>
      </c>
      <c r="K16" s="23">
        <v>-22.262624384784989</v>
      </c>
      <c r="L16" s="18"/>
    </row>
    <row r="17" spans="1:12" thickBot="1" x14ac:dyDescent="0.35">
      <c r="A17" s="20" t="s">
        <v>171</v>
      </c>
      <c r="B17" s="135">
        <v>73962612.739040002</v>
      </c>
      <c r="C17" s="135">
        <v>37070576.899314001</v>
      </c>
      <c r="D17" s="21">
        <v>76934588.615539983</v>
      </c>
      <c r="E17" s="21">
        <v>37717788.774568997</v>
      </c>
      <c r="F17" s="21">
        <v>6524437.0950600011</v>
      </c>
      <c r="G17" s="21">
        <v>3352290.8786160001</v>
      </c>
      <c r="H17" s="21">
        <v>6072291.4945699954</v>
      </c>
      <c r="I17" s="21">
        <v>3088452.0092790001</v>
      </c>
      <c r="J17" s="22">
        <v>-6.9300323369252679</v>
      </c>
      <c r="K17" s="23">
        <v>-7.870405012285997</v>
      </c>
      <c r="L17" s="18"/>
    </row>
    <row r="18" spans="1:12" ht="14.4" x14ac:dyDescent="0.3">
      <c r="A18" s="1" t="s">
        <v>32</v>
      </c>
      <c r="B18" s="1"/>
      <c r="C18" s="1"/>
      <c r="D18" s="19"/>
      <c r="E18" s="19"/>
      <c r="F18" s="19"/>
      <c r="G18" s="19"/>
      <c r="H18" s="19"/>
      <c r="I18" s="19"/>
      <c r="J18" s="24"/>
      <c r="K18" s="24"/>
    </row>
    <row r="19" spans="1:12" ht="14.4" x14ac:dyDescent="0.3">
      <c r="A19" s="25" t="s">
        <v>33</v>
      </c>
      <c r="B19" s="25"/>
      <c r="C19" s="25"/>
      <c r="D19" s="25"/>
      <c r="E19" s="25"/>
      <c r="F19" s="25"/>
      <c r="G19" s="25"/>
      <c r="H19" s="25"/>
    </row>
    <row r="38" spans="1:11" ht="15.6" x14ac:dyDescent="0.3">
      <c r="A38" s="7" t="s">
        <v>34</v>
      </c>
      <c r="B38" s="7"/>
      <c r="C38" s="7"/>
    </row>
    <row r="39" spans="1:11" ht="15.6" x14ac:dyDescent="0.3">
      <c r="A39" s="26"/>
      <c r="B39" s="26"/>
      <c r="C39" s="26"/>
    </row>
    <row r="40" spans="1:11" ht="15.6" x14ac:dyDescent="0.3">
      <c r="A40" s="8" t="s">
        <v>35</v>
      </c>
      <c r="B40" s="8"/>
      <c r="C40" s="8"/>
    </row>
    <row r="41" spans="1:11" thickBot="1" x14ac:dyDescent="0.35">
      <c r="A41" s="9"/>
      <c r="B41" s="9"/>
      <c r="C41" s="9"/>
    </row>
    <row r="42" spans="1:11" ht="15" customHeight="1" thickBot="1" x14ac:dyDescent="0.35">
      <c r="A42" s="146"/>
      <c r="B42" s="148" t="s">
        <v>16</v>
      </c>
      <c r="C42" s="149"/>
      <c r="D42" s="147" t="s">
        <v>16</v>
      </c>
      <c r="E42" s="147"/>
      <c r="F42" s="147" t="s">
        <v>172</v>
      </c>
      <c r="G42" s="147"/>
      <c r="H42" s="147" t="s">
        <v>172</v>
      </c>
      <c r="I42" s="147"/>
      <c r="J42" s="144" t="s">
        <v>17</v>
      </c>
      <c r="K42" s="144"/>
    </row>
    <row r="43" spans="1:11" ht="14.4" x14ac:dyDescent="0.3">
      <c r="A43" s="146"/>
      <c r="B43" s="150">
        <v>2024</v>
      </c>
      <c r="C43" s="151"/>
      <c r="D43" s="145">
        <v>2025</v>
      </c>
      <c r="E43" s="145"/>
      <c r="F43" s="145">
        <v>2025</v>
      </c>
      <c r="G43" s="145"/>
      <c r="H43" s="145">
        <v>2026</v>
      </c>
      <c r="I43" s="145"/>
      <c r="J43" s="144"/>
      <c r="K43" s="144"/>
    </row>
    <row r="44" spans="1:11" ht="14.4" x14ac:dyDescent="0.3">
      <c r="A44" s="11" t="s">
        <v>18</v>
      </c>
      <c r="B44" s="133" t="s">
        <v>19</v>
      </c>
      <c r="C44" s="133" t="s">
        <v>20</v>
      </c>
      <c r="D44" s="133" t="s">
        <v>19</v>
      </c>
      <c r="E44" s="133" t="s">
        <v>20</v>
      </c>
      <c r="F44" s="10" t="s">
        <v>19</v>
      </c>
      <c r="G44" s="10" t="s">
        <v>20</v>
      </c>
      <c r="H44" s="10" t="s">
        <v>19</v>
      </c>
      <c r="I44" s="10" t="s">
        <v>20</v>
      </c>
      <c r="J44" s="10" t="s">
        <v>21</v>
      </c>
      <c r="K44" s="12" t="s">
        <v>22</v>
      </c>
    </row>
    <row r="45" spans="1:11" ht="14.4" x14ac:dyDescent="0.3">
      <c r="A45" s="13" t="s">
        <v>23</v>
      </c>
      <c r="B45" s="14">
        <v>482466.09539999982</v>
      </c>
      <c r="C45" s="15">
        <v>203194.81481099999</v>
      </c>
      <c r="D45" s="15">
        <v>461183.06841000001</v>
      </c>
      <c r="E45" s="15">
        <v>205180.09615200001</v>
      </c>
      <c r="F45" s="15">
        <v>35329.31749999999</v>
      </c>
      <c r="G45" s="15">
        <v>15717.677755999999</v>
      </c>
      <c r="H45" s="14">
        <v>41944.113870000023</v>
      </c>
      <c r="I45" s="15">
        <v>18042.859700000001</v>
      </c>
      <c r="J45" s="16">
        <v>18.72324980520791</v>
      </c>
      <c r="K45" s="17">
        <v>14.793419104882696</v>
      </c>
    </row>
    <row r="46" spans="1:11" ht="14.4" x14ac:dyDescent="0.3">
      <c r="A46" s="13" t="s">
        <v>24</v>
      </c>
      <c r="B46" s="14">
        <v>1036180.2280000001</v>
      </c>
      <c r="C46" s="15">
        <v>920011.75866699999</v>
      </c>
      <c r="D46" s="15">
        <v>971699.82222999958</v>
      </c>
      <c r="E46" s="15">
        <v>807939.10858799994</v>
      </c>
      <c r="F46" s="15">
        <v>91479.413120000012</v>
      </c>
      <c r="G46" s="15">
        <v>68982.425409000003</v>
      </c>
      <c r="H46" s="14">
        <v>60850.868480000005</v>
      </c>
      <c r="I46" s="15">
        <v>62089.155683999998</v>
      </c>
      <c r="J46" s="16">
        <v>-33.481352356100466</v>
      </c>
      <c r="K46" s="17">
        <v>-9.9927911843190351</v>
      </c>
    </row>
    <row r="47" spans="1:11" ht="14.4" x14ac:dyDescent="0.3">
      <c r="A47" s="13" t="s">
        <v>25</v>
      </c>
      <c r="B47" s="14">
        <v>445431.05136000039</v>
      </c>
      <c r="C47" s="15">
        <v>181016.401384</v>
      </c>
      <c r="D47" s="15">
        <v>338841.79589999997</v>
      </c>
      <c r="E47" s="15">
        <v>177354.894355</v>
      </c>
      <c r="F47" s="15">
        <v>23862.568319999995</v>
      </c>
      <c r="G47" s="15">
        <v>10885.16728</v>
      </c>
      <c r="H47" s="14">
        <v>33827.128069999999</v>
      </c>
      <c r="I47" s="15">
        <v>13700.405511000001</v>
      </c>
      <c r="J47" s="16">
        <v>41.758119312112697</v>
      </c>
      <c r="K47" s="17">
        <v>25.863068142026762</v>
      </c>
    </row>
    <row r="48" spans="1:11" ht="14.4" x14ac:dyDescent="0.3">
      <c r="A48" s="13" t="s">
        <v>26</v>
      </c>
      <c r="B48" s="14">
        <v>437440.08871000016</v>
      </c>
      <c r="C48" s="15">
        <v>314124.94704100001</v>
      </c>
      <c r="D48" s="15">
        <v>473381.92561999999</v>
      </c>
      <c r="E48" s="15">
        <v>339476.18899200001</v>
      </c>
      <c r="F48" s="15">
        <v>41448.155710000006</v>
      </c>
      <c r="G48" s="15">
        <v>26007.887903999999</v>
      </c>
      <c r="H48" s="14">
        <v>42388.927409999997</v>
      </c>
      <c r="I48" s="15">
        <v>54008.251330999999</v>
      </c>
      <c r="J48" s="16">
        <v>2.2697552735091047</v>
      </c>
      <c r="K48" s="17">
        <v>107.66104318180163</v>
      </c>
    </row>
    <row r="49" spans="1:11" ht="14.4" x14ac:dyDescent="0.3">
      <c r="A49" s="13" t="s">
        <v>27</v>
      </c>
      <c r="B49" s="14">
        <v>1028774.1595300008</v>
      </c>
      <c r="C49" s="15">
        <v>1806972.041985</v>
      </c>
      <c r="D49" s="15">
        <v>942368.94128999976</v>
      </c>
      <c r="E49" s="15">
        <v>1677673.052808</v>
      </c>
      <c r="F49" s="15">
        <v>68580.538120000012</v>
      </c>
      <c r="G49" s="15">
        <v>157523.891944</v>
      </c>
      <c r="H49" s="14">
        <v>60720.699979999998</v>
      </c>
      <c r="I49" s="15">
        <v>123186.934763</v>
      </c>
      <c r="J49" s="16">
        <v>-11.460741422365517</v>
      </c>
      <c r="K49" s="17">
        <v>-21.797936019259129</v>
      </c>
    </row>
    <row r="50" spans="1:11" ht="14.4" x14ac:dyDescent="0.3">
      <c r="A50" s="13" t="s">
        <v>28</v>
      </c>
      <c r="B50" s="14">
        <v>329404.8701</v>
      </c>
      <c r="C50" s="15">
        <v>88152.265962999998</v>
      </c>
      <c r="D50" s="15">
        <v>272043.99930000002</v>
      </c>
      <c r="E50" s="15">
        <v>80358.119867999994</v>
      </c>
      <c r="F50" s="15">
        <v>25284.266760000002</v>
      </c>
      <c r="G50" s="15">
        <v>7221.9276170000003</v>
      </c>
      <c r="H50" s="14">
        <v>21934.113400000002</v>
      </c>
      <c r="I50" s="15">
        <v>10298.201573</v>
      </c>
      <c r="J50" s="16">
        <v>-13.249952596212838</v>
      </c>
      <c r="K50" s="17">
        <v>42.596300034337489</v>
      </c>
    </row>
    <row r="51" spans="1:11" ht="14.4" x14ac:dyDescent="0.3">
      <c r="A51" s="13" t="s">
        <v>29</v>
      </c>
      <c r="B51" s="14">
        <v>1393727.4722700003</v>
      </c>
      <c r="C51" s="15">
        <v>993293.18056699994</v>
      </c>
      <c r="D51" s="15">
        <v>1366411.2972400009</v>
      </c>
      <c r="E51" s="15">
        <v>865247.27685200004</v>
      </c>
      <c r="F51" s="15">
        <v>111059.37762999999</v>
      </c>
      <c r="G51" s="15">
        <v>74818.890734999994</v>
      </c>
      <c r="H51" s="14">
        <v>81730.566899999991</v>
      </c>
      <c r="I51" s="15">
        <v>41370.432116999997</v>
      </c>
      <c r="J51" s="16">
        <v>-26.408225361851418</v>
      </c>
      <c r="K51" s="17">
        <v>-44.705900193669848</v>
      </c>
    </row>
    <row r="52" spans="1:11" ht="14.4" x14ac:dyDescent="0.3">
      <c r="A52" s="13" t="s">
        <v>30</v>
      </c>
      <c r="B52" s="14">
        <v>1996110.4223000002</v>
      </c>
      <c r="C52" s="15">
        <v>1173114.1467909999</v>
      </c>
      <c r="D52" s="15">
        <v>1692472.1039000002</v>
      </c>
      <c r="E52" s="15">
        <v>1123595.501955</v>
      </c>
      <c r="F52" s="15">
        <v>130680.32203000002</v>
      </c>
      <c r="G52" s="15">
        <v>78562.653502999994</v>
      </c>
      <c r="H52" s="14">
        <v>137823.65884999998</v>
      </c>
      <c r="I52" s="15">
        <v>71591.579058999996</v>
      </c>
      <c r="J52" s="16">
        <v>5.4662681488954945</v>
      </c>
      <c r="K52" s="17">
        <v>-8.8732675554725251</v>
      </c>
    </row>
    <row r="53" spans="1:11" thickBot="1" x14ac:dyDescent="0.35">
      <c r="A53" s="20" t="s">
        <v>31</v>
      </c>
      <c r="B53" s="21">
        <v>7149534.3876699945</v>
      </c>
      <c r="C53" s="21">
        <v>5679879.557209</v>
      </c>
      <c r="D53" s="21">
        <v>6518402.9538900005</v>
      </c>
      <c r="E53" s="21">
        <v>5276824.2395700002</v>
      </c>
      <c r="F53" s="21">
        <v>527723.95918999985</v>
      </c>
      <c r="G53" s="21">
        <v>439720.52214800002</v>
      </c>
      <c r="H53" s="21">
        <v>481220.07695999998</v>
      </c>
      <c r="I53" s="21">
        <v>394287.81973799999</v>
      </c>
      <c r="J53" s="22">
        <v>-8.8121604903780355</v>
      </c>
      <c r="K53" s="23">
        <v>-10.332176944588547</v>
      </c>
    </row>
    <row r="54" spans="1:11" thickBot="1" x14ac:dyDescent="0.35">
      <c r="A54" s="20" t="s">
        <v>171</v>
      </c>
      <c r="B54" s="135">
        <v>54994340.041869991</v>
      </c>
      <c r="C54" s="135">
        <v>49609204.059050001</v>
      </c>
      <c r="D54" s="21">
        <v>58657109.44472</v>
      </c>
      <c r="E54" s="21">
        <v>47680193.039653003</v>
      </c>
      <c r="F54" s="21">
        <v>4912330.9089900004</v>
      </c>
      <c r="G54" s="21">
        <v>4034050.4907129998</v>
      </c>
      <c r="H54" s="21">
        <v>4458799.8467199979</v>
      </c>
      <c r="I54" s="21">
        <v>3842155.4466030002</v>
      </c>
      <c r="J54" s="22">
        <v>-9.2325022616045764</v>
      </c>
      <c r="K54" s="23">
        <v>-4.7568825564224184</v>
      </c>
    </row>
    <row r="55" spans="1:11" ht="14.4" x14ac:dyDescent="0.3">
      <c r="A55" s="1" t="s">
        <v>36</v>
      </c>
      <c r="B55" s="1"/>
      <c r="C55" s="1"/>
    </row>
    <row r="56" spans="1:11" ht="14.4" x14ac:dyDescent="0.3">
      <c r="A56" s="25" t="s">
        <v>33</v>
      </c>
      <c r="B56" s="25"/>
      <c r="C56" s="25"/>
    </row>
  </sheetData>
  <mergeCells count="20">
    <mergeCell ref="J42:K43"/>
    <mergeCell ref="D43:E43"/>
    <mergeCell ref="F43:G43"/>
    <mergeCell ref="H43:I43"/>
    <mergeCell ref="A42:A43"/>
    <mergeCell ref="D42:E42"/>
    <mergeCell ref="F42:G42"/>
    <mergeCell ref="H42:I42"/>
    <mergeCell ref="B42:C42"/>
    <mergeCell ref="B43:C43"/>
    <mergeCell ref="J5:K6"/>
    <mergeCell ref="D6:E6"/>
    <mergeCell ref="F6:G6"/>
    <mergeCell ref="H6:I6"/>
    <mergeCell ref="A5:A6"/>
    <mergeCell ref="D5:E5"/>
    <mergeCell ref="F5:G5"/>
    <mergeCell ref="H5:I5"/>
    <mergeCell ref="B5:C5"/>
    <mergeCell ref="B6:C6"/>
  </mergeCells>
  <conditionalFormatting sqref="J53:K53 J16:K16">
    <cfRule type="cellIs" dxfId="35" priority="6" operator="lessThan">
      <formula>0</formula>
    </cfRule>
    <cfRule type="cellIs" dxfId="34" priority="7" operator="greaterThan">
      <formula>0</formula>
    </cfRule>
  </conditionalFormatting>
  <conditionalFormatting sqref="J45:K52">
    <cfRule type="cellIs" dxfId="33" priority="8" operator="lessThan">
      <formula>0</formula>
    </cfRule>
    <cfRule type="cellIs" dxfId="32" priority="9" operator="greaterThan">
      <formula>0</formula>
    </cfRule>
  </conditionalFormatting>
  <conditionalFormatting sqref="J8:K15">
    <cfRule type="cellIs" dxfId="31" priority="10" operator="lessThan">
      <formula>0</formula>
    </cfRule>
    <cfRule type="cellIs" dxfId="30" priority="11" operator="greaterThan">
      <formula>0</formula>
    </cfRule>
  </conditionalFormatting>
  <conditionalFormatting sqref="J17:K17">
    <cfRule type="cellIs" dxfId="29" priority="3" operator="lessThan">
      <formula>0</formula>
    </cfRule>
    <cfRule type="cellIs" dxfId="28" priority="4" operator="greaterThan">
      <formula>0</formula>
    </cfRule>
  </conditionalFormatting>
  <conditionalFormatting sqref="J54:K54">
    <cfRule type="cellIs" dxfId="27" priority="1" operator="lessThan">
      <formula>0</formula>
    </cfRule>
    <cfRule type="cellIs" dxfId="26" priority="2" operator="greaterThan">
      <formula>0</formula>
    </cfRule>
  </conditionalFormatting>
  <pageMargins left="0.7" right="0.7" top="0.75" bottom="0.75" header="0.3" footer="0.511811023622047"/>
  <pageSetup paperSize="9" scale="69" orientation="portrait" horizontalDpi="300" verticalDpi="300" r:id="rId1"/>
  <headerFooter>
    <oddHeader>&amp;CExportaciones e Importaciones agroalimentarias por provincias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38"/>
  <sheetViews>
    <sheetView zoomScale="110" zoomScaleNormal="110" workbookViewId="0"/>
  </sheetViews>
  <sheetFormatPr baseColWidth="10" defaultColWidth="8.5546875" defaultRowHeight="12.75" customHeight="1" x14ac:dyDescent="0.3"/>
  <sheetData>
    <row r="1" ht="14.4" x14ac:dyDescent="0.3"/>
    <row r="2" ht="14.4" x14ac:dyDescent="0.3"/>
    <row r="3" ht="14.4" x14ac:dyDescent="0.3"/>
    <row r="4" ht="14.4" x14ac:dyDescent="0.3"/>
    <row r="5" ht="14.4" x14ac:dyDescent="0.3"/>
    <row r="6" ht="14.4" x14ac:dyDescent="0.3"/>
    <row r="7" ht="14.4" x14ac:dyDescent="0.3"/>
    <row r="8" ht="14.4" x14ac:dyDescent="0.3"/>
    <row r="9" ht="14.4" x14ac:dyDescent="0.3"/>
    <row r="10" ht="14.4" x14ac:dyDescent="0.3"/>
    <row r="11" ht="14.4" x14ac:dyDescent="0.3"/>
    <row r="12" ht="14.4" x14ac:dyDescent="0.3"/>
    <row r="13" ht="14.4" x14ac:dyDescent="0.3"/>
    <row r="14" ht="14.4" x14ac:dyDescent="0.3"/>
    <row r="15" ht="14.4" x14ac:dyDescent="0.3"/>
    <row r="16" ht="14.4" x14ac:dyDescent="0.3"/>
    <row r="17" ht="14.4" x14ac:dyDescent="0.3"/>
    <row r="18" ht="14.4" x14ac:dyDescent="0.3"/>
    <row r="19" ht="14.4" x14ac:dyDescent="0.3"/>
    <row r="20" ht="14.4" x14ac:dyDescent="0.3"/>
    <row r="21" ht="14.4" x14ac:dyDescent="0.3"/>
    <row r="22" ht="14.4" x14ac:dyDescent="0.3"/>
    <row r="23" ht="14.4" x14ac:dyDescent="0.3"/>
    <row r="24" ht="14.4" x14ac:dyDescent="0.3"/>
    <row r="25" ht="14.4" x14ac:dyDescent="0.3"/>
    <row r="26" ht="14.4" x14ac:dyDescent="0.3"/>
    <row r="27" ht="14.4" x14ac:dyDescent="0.3"/>
    <row r="28" ht="14.4" x14ac:dyDescent="0.3"/>
    <row r="29" ht="14.4" x14ac:dyDescent="0.3"/>
    <row r="30" ht="14.4" x14ac:dyDescent="0.3"/>
    <row r="31" ht="14.4" x14ac:dyDescent="0.3"/>
    <row r="32" ht="14.4" x14ac:dyDescent="0.3"/>
    <row r="33" ht="14.4" x14ac:dyDescent="0.3"/>
    <row r="34" ht="14.4" x14ac:dyDescent="0.3"/>
    <row r="35" ht="14.4" x14ac:dyDescent="0.3"/>
    <row r="36" ht="14.4" x14ac:dyDescent="0.3"/>
    <row r="37" ht="14.4" x14ac:dyDescent="0.3"/>
    <row r="38" ht="14.4" x14ac:dyDescent="0.3"/>
  </sheetData>
  <pageMargins left="0.7" right="0.7" top="0.75" bottom="0.75" header="0.511811023622047" footer="0.511811023622047"/>
  <pageSetup paperSize="77" orientation="landscape" horizontalDpi="300" verticalDpi="30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38"/>
  <sheetViews>
    <sheetView zoomScale="110" zoomScaleNormal="110" workbookViewId="0"/>
  </sheetViews>
  <sheetFormatPr baseColWidth="10" defaultColWidth="8.5546875" defaultRowHeight="12.75" customHeight="1" x14ac:dyDescent="0.3"/>
  <sheetData>
    <row r="1" ht="14.4" x14ac:dyDescent="0.3"/>
    <row r="2" ht="14.4" x14ac:dyDescent="0.3"/>
    <row r="3" ht="14.4" x14ac:dyDescent="0.3"/>
    <row r="4" ht="14.4" x14ac:dyDescent="0.3"/>
    <row r="5" ht="14.4" x14ac:dyDescent="0.3"/>
    <row r="6" ht="14.4" x14ac:dyDescent="0.3"/>
    <row r="7" ht="14.4" x14ac:dyDescent="0.3"/>
    <row r="8" ht="14.4" x14ac:dyDescent="0.3"/>
    <row r="9" ht="14.4" x14ac:dyDescent="0.3"/>
    <row r="10" ht="14.4" x14ac:dyDescent="0.3"/>
    <row r="11" ht="14.4" x14ac:dyDescent="0.3"/>
    <row r="12" ht="14.4" x14ac:dyDescent="0.3"/>
    <row r="13" ht="14.4" x14ac:dyDescent="0.3"/>
    <row r="14" ht="14.4" x14ac:dyDescent="0.3"/>
    <row r="15" ht="14.4" x14ac:dyDescent="0.3"/>
    <row r="16" ht="14.4" x14ac:dyDescent="0.3"/>
    <row r="17" ht="14.4" x14ac:dyDescent="0.3"/>
    <row r="18" ht="14.4" x14ac:dyDescent="0.3"/>
    <row r="19" ht="14.4" x14ac:dyDescent="0.3"/>
    <row r="20" ht="14.4" x14ac:dyDescent="0.3"/>
    <row r="21" ht="14.4" x14ac:dyDescent="0.3"/>
    <row r="22" ht="14.4" x14ac:dyDescent="0.3"/>
    <row r="23" ht="14.4" x14ac:dyDescent="0.3"/>
    <row r="24" ht="14.4" x14ac:dyDescent="0.3"/>
    <row r="25" ht="14.4" x14ac:dyDescent="0.3"/>
    <row r="26" ht="14.4" x14ac:dyDescent="0.3"/>
    <row r="27" ht="14.4" x14ac:dyDescent="0.3"/>
    <row r="28" ht="14.4" x14ac:dyDescent="0.3"/>
    <row r="29" ht="14.4" x14ac:dyDescent="0.3"/>
    <row r="30" ht="14.4" x14ac:dyDescent="0.3"/>
    <row r="31" ht="14.4" x14ac:dyDescent="0.3"/>
    <row r="32" ht="14.4" x14ac:dyDescent="0.3"/>
    <row r="33" ht="14.4" x14ac:dyDescent="0.3"/>
    <row r="34" ht="14.4" x14ac:dyDescent="0.3"/>
    <row r="35" ht="14.4" x14ac:dyDescent="0.3"/>
    <row r="36" ht="14.4" x14ac:dyDescent="0.3"/>
    <row r="37" ht="14.4" x14ac:dyDescent="0.3"/>
    <row r="38" ht="14.4" x14ac:dyDescent="0.3"/>
  </sheetData>
  <pageMargins left="0.7" right="0.7" top="0.75" bottom="0.75" header="0.511811023622047" footer="0.511811023622047"/>
  <pageSetup paperSize="77" orientation="landscape" horizontalDpi="300" verticalDpi="30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3CAD10-D094-4FB8-AF09-0FD273A58034}">
  <sheetPr>
    <pageSetUpPr fitToPage="1"/>
  </sheetPr>
  <dimension ref="A1:R64"/>
  <sheetViews>
    <sheetView zoomScale="85" zoomScaleNormal="85" zoomScaleSheetLayoutView="70" zoomScalePageLayoutView="70" workbookViewId="0">
      <selection activeCell="L61" sqref="L61"/>
    </sheetView>
  </sheetViews>
  <sheetFormatPr baseColWidth="10" defaultColWidth="11.44140625" defaultRowHeight="14.4" x14ac:dyDescent="0.3"/>
  <cols>
    <col min="1" max="1" width="27" style="96" customWidth="1"/>
    <col min="2" max="2" width="16.44140625" style="96" bestFit="1" customWidth="1"/>
    <col min="3" max="3" width="13" style="96" customWidth="1"/>
    <col min="4" max="4" width="12.88671875" style="96" customWidth="1"/>
    <col min="5" max="5" width="10.6640625" style="96" customWidth="1"/>
    <col min="6" max="6" width="2.88671875" style="96" customWidth="1"/>
    <col min="7" max="7" width="27.88671875" style="96" customWidth="1"/>
    <col min="8" max="8" width="14.109375" style="96" customWidth="1"/>
    <col min="9" max="9" width="14" style="96" customWidth="1"/>
    <col min="10" max="10" width="14.33203125" style="96" customWidth="1"/>
    <col min="11" max="11" width="10.44140625" style="96" customWidth="1"/>
    <col min="12" max="16384" width="11.44140625" style="96"/>
  </cols>
  <sheetData>
    <row r="1" spans="1:13" ht="15.6" x14ac:dyDescent="0.3">
      <c r="A1" s="95" t="s">
        <v>37</v>
      </c>
      <c r="G1" s="95" t="s">
        <v>38</v>
      </c>
    </row>
    <row r="2" spans="1:13" ht="37.950000000000003" customHeight="1" x14ac:dyDescent="0.3">
      <c r="A2" s="152" t="s">
        <v>130</v>
      </c>
      <c r="B2" s="152"/>
      <c r="C2" s="152"/>
      <c r="D2" s="152"/>
      <c r="E2" s="152"/>
      <c r="F2" s="97"/>
      <c r="G2" s="152" t="s">
        <v>131</v>
      </c>
      <c r="H2" s="152"/>
      <c r="I2" s="152"/>
      <c r="J2" s="152"/>
      <c r="K2" s="152"/>
    </row>
    <row r="3" spans="1:13" ht="21.6" customHeight="1" thickBot="1" x14ac:dyDescent="0.35">
      <c r="A3" s="27" t="s">
        <v>175</v>
      </c>
      <c r="G3" s="27" t="s">
        <v>175</v>
      </c>
    </row>
    <row r="4" spans="1:13" ht="83.25" customHeight="1" x14ac:dyDescent="0.3">
      <c r="A4" s="28" t="s">
        <v>39</v>
      </c>
      <c r="B4" s="29" t="s">
        <v>176</v>
      </c>
      <c r="C4" s="30" t="s">
        <v>173</v>
      </c>
      <c r="D4" s="30" t="s">
        <v>177</v>
      </c>
      <c r="E4" s="31" t="s">
        <v>40</v>
      </c>
      <c r="F4" s="1"/>
      <c r="G4" s="28" t="s">
        <v>39</v>
      </c>
      <c r="H4" s="29" t="s">
        <v>178</v>
      </c>
      <c r="I4" s="30" t="s">
        <v>174</v>
      </c>
      <c r="J4" s="30" t="s">
        <v>177</v>
      </c>
      <c r="K4" s="31" t="s">
        <v>41</v>
      </c>
      <c r="M4" s="98"/>
    </row>
    <row r="5" spans="1:13" x14ac:dyDescent="0.3">
      <c r="A5" s="99" t="s">
        <v>83</v>
      </c>
      <c r="B5" s="100">
        <v>302.11998473</v>
      </c>
      <c r="C5" s="100">
        <v>306.08001525999987</v>
      </c>
      <c r="D5" s="101">
        <f t="shared" ref="D5:D41" si="0">(B5/C5)-1</f>
        <v>-1.2937893140903101E-2</v>
      </c>
      <c r="E5" s="102">
        <f t="shared" ref="E5:E41" si="1">B5/$B$41</f>
        <v>0.21310871700916217</v>
      </c>
      <c r="G5" s="99" t="s">
        <v>95</v>
      </c>
      <c r="H5" s="100">
        <v>83.373709540000007</v>
      </c>
      <c r="I5" s="100">
        <v>104.46073809000004</v>
      </c>
      <c r="J5" s="101">
        <f t="shared" ref="J5:J41" si="2">(H5/I5)-1</f>
        <v>-0.20186559022617778</v>
      </c>
      <c r="K5" s="102">
        <f t="shared" ref="K5:K41" si="3">H5/$H$41</f>
        <v>0.17325484436704039</v>
      </c>
      <c r="M5" s="103"/>
    </row>
    <row r="6" spans="1:13" x14ac:dyDescent="0.3">
      <c r="A6" s="99" t="s">
        <v>84</v>
      </c>
      <c r="B6" s="100">
        <v>163.53913659</v>
      </c>
      <c r="C6" s="100">
        <v>163.91445019</v>
      </c>
      <c r="D6" s="101">
        <f t="shared" si="0"/>
        <v>-2.2896919677609651E-3</v>
      </c>
      <c r="E6" s="102">
        <f t="shared" si="1"/>
        <v>0.11535686926049392</v>
      </c>
      <c r="G6" s="99" t="s">
        <v>86</v>
      </c>
      <c r="H6" s="100">
        <v>56.567772470000001</v>
      </c>
      <c r="I6" s="100">
        <v>62.557237160000014</v>
      </c>
      <c r="J6" s="101">
        <f t="shared" si="2"/>
        <v>-9.5743753431453693E-2</v>
      </c>
      <c r="K6" s="102">
        <f t="shared" si="3"/>
        <v>0.11755073235379998</v>
      </c>
      <c r="M6" s="103"/>
    </row>
    <row r="7" spans="1:13" x14ac:dyDescent="0.3">
      <c r="A7" s="99" t="s">
        <v>89</v>
      </c>
      <c r="B7" s="100">
        <v>132.53746128000003</v>
      </c>
      <c r="C7" s="100">
        <v>132.56156834999999</v>
      </c>
      <c r="D7" s="101">
        <f t="shared" si="0"/>
        <v>-1.8185564866213255E-4</v>
      </c>
      <c r="E7" s="102">
        <f t="shared" si="1"/>
        <v>9.3488977083969929E-2</v>
      </c>
      <c r="G7" s="99" t="s">
        <v>84</v>
      </c>
      <c r="H7" s="100">
        <v>37.319295359999998</v>
      </c>
      <c r="I7" s="100">
        <v>40.362279840000006</v>
      </c>
      <c r="J7" s="101">
        <f t="shared" si="2"/>
        <v>-7.5391788869773824E-2</v>
      </c>
      <c r="K7" s="102">
        <f t="shared" si="3"/>
        <v>7.7551409732852961E-2</v>
      </c>
      <c r="M7" s="104"/>
    </row>
    <row r="8" spans="1:13" x14ac:dyDescent="0.3">
      <c r="A8" s="99" t="s">
        <v>85</v>
      </c>
      <c r="B8" s="100">
        <v>129.08451420000003</v>
      </c>
      <c r="C8" s="100">
        <v>130.87575547999998</v>
      </c>
      <c r="D8" s="101">
        <f t="shared" si="0"/>
        <v>-1.3686578338595989E-2</v>
      </c>
      <c r="E8" s="102">
        <f t="shared" si="1"/>
        <v>9.1053345019520587E-2</v>
      </c>
      <c r="G8" s="99" t="s">
        <v>89</v>
      </c>
      <c r="H8" s="100">
        <v>34.375249250000003</v>
      </c>
      <c r="I8" s="100">
        <v>32.578352219999992</v>
      </c>
      <c r="J8" s="101">
        <f t="shared" si="2"/>
        <v>5.5156166827151187E-2</v>
      </c>
      <c r="K8" s="102">
        <f t="shared" si="3"/>
        <v>7.1433530926552219E-2</v>
      </c>
      <c r="M8" s="103"/>
    </row>
    <row r="9" spans="1:13" x14ac:dyDescent="0.3">
      <c r="A9" s="99" t="s">
        <v>88</v>
      </c>
      <c r="B9" s="100">
        <v>125.43325663999994</v>
      </c>
      <c r="C9" s="100">
        <v>116.36379346000004</v>
      </c>
      <c r="D9" s="101">
        <f t="shared" si="0"/>
        <v>7.7940593979668682E-2</v>
      </c>
      <c r="E9" s="102">
        <f t="shared" si="1"/>
        <v>8.8477829153607204E-2</v>
      </c>
      <c r="G9" s="99" t="s">
        <v>83</v>
      </c>
      <c r="H9" s="100">
        <v>31.59483414000001</v>
      </c>
      <c r="I9" s="100">
        <v>30.366576729999998</v>
      </c>
      <c r="J9" s="101">
        <f t="shared" si="2"/>
        <v>4.0447674458694571E-2</v>
      </c>
      <c r="K9" s="102">
        <f t="shared" si="3"/>
        <v>6.5655685730307195E-2</v>
      </c>
      <c r="M9" s="105"/>
    </row>
    <row r="10" spans="1:13" x14ac:dyDescent="0.3">
      <c r="A10" s="99" t="s">
        <v>86</v>
      </c>
      <c r="B10" s="100">
        <v>118.44153797999998</v>
      </c>
      <c r="C10" s="100">
        <v>119.72418791999998</v>
      </c>
      <c r="D10" s="101">
        <f t="shared" si="0"/>
        <v>-1.0713373481865407E-2</v>
      </c>
      <c r="E10" s="102">
        <f t="shared" si="1"/>
        <v>8.3546026331449655E-2</v>
      </c>
      <c r="G10" s="99" t="s">
        <v>85</v>
      </c>
      <c r="H10" s="100">
        <v>28.593910779999995</v>
      </c>
      <c r="I10" s="100">
        <v>16.92166229</v>
      </c>
      <c r="J10" s="101">
        <f t="shared" si="2"/>
        <v>0.68978143458741692</v>
      </c>
      <c r="K10" s="102">
        <f t="shared" si="3"/>
        <v>5.9419613081473269E-2</v>
      </c>
      <c r="M10" s="103"/>
    </row>
    <row r="11" spans="1:13" x14ac:dyDescent="0.3">
      <c r="A11" s="99" t="s">
        <v>87</v>
      </c>
      <c r="B11" s="100">
        <v>59.562063469999998</v>
      </c>
      <c r="C11" s="100">
        <v>97.949157580000019</v>
      </c>
      <c r="D11" s="101">
        <f t="shared" si="0"/>
        <v>-0.39190836407804064</v>
      </c>
      <c r="E11" s="102">
        <f t="shared" si="1"/>
        <v>4.2013754700317818E-2</v>
      </c>
      <c r="G11" s="99" t="s">
        <v>113</v>
      </c>
      <c r="H11" s="100">
        <v>26.091681129999998</v>
      </c>
      <c r="I11" s="100">
        <v>9.2723647299999978</v>
      </c>
      <c r="J11" s="101">
        <f t="shared" si="2"/>
        <v>1.8139187671924124</v>
      </c>
      <c r="K11" s="102">
        <f t="shared" si="3"/>
        <v>5.4219851538257383E-2</v>
      </c>
      <c r="L11" s="106"/>
      <c r="M11" s="103"/>
    </row>
    <row r="12" spans="1:13" x14ac:dyDescent="0.3">
      <c r="A12" s="99" t="s">
        <v>90</v>
      </c>
      <c r="B12" s="100">
        <v>37.93064549999999</v>
      </c>
      <c r="C12" s="100">
        <v>41.185342539999994</v>
      </c>
      <c r="D12" s="101">
        <f t="shared" si="0"/>
        <v>-7.9025615407689709E-2</v>
      </c>
      <c r="E12" s="102">
        <f t="shared" si="1"/>
        <v>2.6755433623691975E-2</v>
      </c>
      <c r="G12" s="99" t="s">
        <v>114</v>
      </c>
      <c r="H12" s="100">
        <v>24.016844590000002</v>
      </c>
      <c r="I12" s="100">
        <v>19.490607359999998</v>
      </c>
      <c r="J12" s="101">
        <f t="shared" si="2"/>
        <v>0.23222658721703393</v>
      </c>
      <c r="K12" s="102">
        <f t="shared" si="3"/>
        <v>4.9908234797103712E-2</v>
      </c>
      <c r="M12" s="103"/>
    </row>
    <row r="13" spans="1:13" x14ac:dyDescent="0.3">
      <c r="A13" s="99" t="s">
        <v>91</v>
      </c>
      <c r="B13" s="100">
        <v>36.163349030000006</v>
      </c>
      <c r="C13" s="100">
        <v>33.881906009999987</v>
      </c>
      <c r="D13" s="101">
        <f t="shared" si="0"/>
        <v>6.7335143994752489E-2</v>
      </c>
      <c r="E13" s="102">
        <f t="shared" si="1"/>
        <v>2.5508822004691987E-2</v>
      </c>
      <c r="G13" s="99" t="s">
        <v>116</v>
      </c>
      <c r="H13" s="100">
        <v>17.211818730000001</v>
      </c>
      <c r="I13" s="100">
        <v>9.2889350299999993</v>
      </c>
      <c r="J13" s="101">
        <f t="shared" si="2"/>
        <v>0.85293778828378808</v>
      </c>
      <c r="K13" s="102">
        <f t="shared" si="3"/>
        <v>3.5767042054296247E-2</v>
      </c>
      <c r="M13" s="103"/>
    </row>
    <row r="14" spans="1:13" x14ac:dyDescent="0.3">
      <c r="A14" s="99" t="s">
        <v>92</v>
      </c>
      <c r="B14" s="100">
        <v>32.294138740000001</v>
      </c>
      <c r="C14" s="100">
        <v>27.339657629999991</v>
      </c>
      <c r="D14" s="101">
        <f t="shared" si="0"/>
        <v>0.18121957403604871</v>
      </c>
      <c r="E14" s="102">
        <f t="shared" si="1"/>
        <v>2.2779567131077955E-2</v>
      </c>
      <c r="G14" s="99" t="s">
        <v>87</v>
      </c>
      <c r="H14" s="100">
        <v>15.196340769999999</v>
      </c>
      <c r="I14" s="100">
        <v>42.26022201</v>
      </c>
      <c r="J14" s="101">
        <f t="shared" si="2"/>
        <v>-0.6404102949008621</v>
      </c>
      <c r="K14" s="102">
        <f t="shared" si="3"/>
        <v>3.1578775486674357E-2</v>
      </c>
      <c r="M14" s="103"/>
    </row>
    <row r="15" spans="1:13" x14ac:dyDescent="0.3">
      <c r="A15" s="99" t="s">
        <v>93</v>
      </c>
      <c r="B15" s="100">
        <v>19.55033778</v>
      </c>
      <c r="C15" s="100">
        <v>19.549287339999996</v>
      </c>
      <c r="D15" s="101">
        <f t="shared" si="0"/>
        <v>5.373290502785899E-5</v>
      </c>
      <c r="E15" s="102">
        <f t="shared" si="1"/>
        <v>1.3790373401200031E-2</v>
      </c>
      <c r="G15" s="99" t="s">
        <v>91</v>
      </c>
      <c r="H15" s="100">
        <v>11.171342460000002</v>
      </c>
      <c r="I15" s="100">
        <v>8.4532560599999993</v>
      </c>
      <c r="J15" s="101">
        <f t="shared" si="2"/>
        <v>0.32154312855394585</v>
      </c>
      <c r="K15" s="102">
        <f t="shared" si="3"/>
        <v>2.3214622570555354E-2</v>
      </c>
      <c r="M15" s="103"/>
    </row>
    <row r="16" spans="1:13" x14ac:dyDescent="0.3">
      <c r="A16" s="99" t="s">
        <v>98</v>
      </c>
      <c r="B16" s="100">
        <v>18.439920330000003</v>
      </c>
      <c r="C16" s="100">
        <v>19.022759830000002</v>
      </c>
      <c r="D16" s="101">
        <f t="shared" si="0"/>
        <v>-3.0639061062045614E-2</v>
      </c>
      <c r="E16" s="102">
        <f t="shared" si="1"/>
        <v>1.30071096315902E-2</v>
      </c>
      <c r="G16" s="99" t="s">
        <v>90</v>
      </c>
      <c r="H16" s="100">
        <v>9.4891951299999988</v>
      </c>
      <c r="I16" s="100">
        <v>6.0376594799999994</v>
      </c>
      <c r="J16" s="101">
        <f t="shared" si="2"/>
        <v>0.57166782284316575</v>
      </c>
      <c r="K16" s="102">
        <f t="shared" si="3"/>
        <v>1.9719034147423483E-2</v>
      </c>
      <c r="M16" s="103"/>
    </row>
    <row r="17" spans="1:13" x14ac:dyDescent="0.3">
      <c r="A17" s="99" t="s">
        <v>96</v>
      </c>
      <c r="B17" s="100">
        <v>16.716903889999998</v>
      </c>
      <c r="C17" s="100">
        <v>15.781209760000003</v>
      </c>
      <c r="D17" s="101">
        <f t="shared" si="0"/>
        <v>5.9291660413237857E-2</v>
      </c>
      <c r="E17" s="102">
        <f t="shared" si="1"/>
        <v>1.1791732160807368E-2</v>
      </c>
      <c r="G17" s="99" t="s">
        <v>112</v>
      </c>
      <c r="H17" s="100">
        <v>9.3198815400000008</v>
      </c>
      <c r="I17" s="100">
        <v>12.248214500000001</v>
      </c>
      <c r="J17" s="101">
        <f t="shared" si="2"/>
        <v>-0.23908243605629209</v>
      </c>
      <c r="K17" s="102">
        <f t="shared" si="3"/>
        <v>1.9367191823907809E-2</v>
      </c>
      <c r="M17" s="103"/>
    </row>
    <row r="18" spans="1:13" x14ac:dyDescent="0.3">
      <c r="A18" s="99" t="s">
        <v>100</v>
      </c>
      <c r="B18" s="100">
        <v>14.976155820000002</v>
      </c>
      <c r="C18" s="100">
        <v>14.504037499999995</v>
      </c>
      <c r="D18" s="101">
        <f t="shared" si="0"/>
        <v>3.2550820418108195E-2</v>
      </c>
      <c r="E18" s="102">
        <f t="shared" si="1"/>
        <v>1.0563847192636847E-2</v>
      </c>
      <c r="G18" s="99" t="s">
        <v>111</v>
      </c>
      <c r="H18" s="100">
        <v>8.6930643300000003</v>
      </c>
      <c r="I18" s="100">
        <v>4.9319622499999998</v>
      </c>
      <c r="J18" s="101">
        <f t="shared" si="2"/>
        <v>0.76259749960576051</v>
      </c>
      <c r="K18" s="102">
        <f t="shared" si="3"/>
        <v>1.8064633514288275E-2</v>
      </c>
      <c r="M18" s="103"/>
    </row>
    <row r="19" spans="1:13" x14ac:dyDescent="0.3">
      <c r="A19" s="99" t="s">
        <v>94</v>
      </c>
      <c r="B19" s="100">
        <v>12.496038170000002</v>
      </c>
      <c r="C19" s="100">
        <v>8.2929136700000008</v>
      </c>
      <c r="D19" s="101">
        <f t="shared" si="0"/>
        <v>0.50683326358563208</v>
      </c>
      <c r="E19" s="102">
        <f t="shared" si="1"/>
        <v>8.8144273689346117E-3</v>
      </c>
      <c r="G19" s="99" t="s">
        <v>117</v>
      </c>
      <c r="H19" s="100">
        <v>7.1423673900000004</v>
      </c>
      <c r="I19" s="100">
        <v>6.3227775799999995</v>
      </c>
      <c r="J19" s="101">
        <f t="shared" si="2"/>
        <v>0.12962496302139437</v>
      </c>
      <c r="K19" s="102">
        <f t="shared" si="3"/>
        <v>1.4842205743202372E-2</v>
      </c>
      <c r="M19" s="103"/>
    </row>
    <row r="20" spans="1:13" x14ac:dyDescent="0.3">
      <c r="A20" s="99" t="s">
        <v>107</v>
      </c>
      <c r="B20" s="100">
        <v>11.795494409999998</v>
      </c>
      <c r="C20" s="100">
        <v>9.0794811600000003</v>
      </c>
      <c r="D20" s="101">
        <f t="shared" si="0"/>
        <v>0.2991374949887553</v>
      </c>
      <c r="E20" s="102">
        <f t="shared" si="1"/>
        <v>8.3202793832070372E-3</v>
      </c>
      <c r="G20" s="99" t="s">
        <v>121</v>
      </c>
      <c r="H20" s="100">
        <v>6.0164418800000012</v>
      </c>
      <c r="I20" s="100">
        <v>2.3357727400000008</v>
      </c>
      <c r="J20" s="101">
        <f t="shared" si="2"/>
        <v>1.5757822141549607</v>
      </c>
      <c r="K20" s="102">
        <f t="shared" si="3"/>
        <v>1.2502474788681975E-2</v>
      </c>
      <c r="M20" s="103"/>
    </row>
    <row r="21" spans="1:13" x14ac:dyDescent="0.3">
      <c r="A21" s="99" t="s">
        <v>101</v>
      </c>
      <c r="B21" s="100">
        <v>11.087361259999998</v>
      </c>
      <c r="C21" s="100">
        <v>9.746236350000002</v>
      </c>
      <c r="D21" s="101">
        <f t="shared" si="0"/>
        <v>0.13760439023213267</v>
      </c>
      <c r="E21" s="102">
        <f t="shared" si="1"/>
        <v>7.8207780105884004E-3</v>
      </c>
      <c r="G21" s="99" t="s">
        <v>98</v>
      </c>
      <c r="H21" s="100">
        <v>5.8529497300000006</v>
      </c>
      <c r="I21" s="100">
        <v>6.3166579900000013</v>
      </c>
      <c r="J21" s="101">
        <f t="shared" si="2"/>
        <v>-7.3410379465550402E-2</v>
      </c>
      <c r="K21" s="102">
        <f t="shared" si="3"/>
        <v>1.2162729716047382E-2</v>
      </c>
      <c r="M21" s="103"/>
    </row>
    <row r="22" spans="1:13" x14ac:dyDescent="0.3">
      <c r="A22" s="99" t="s">
        <v>106</v>
      </c>
      <c r="B22" s="100">
        <v>10.012529110000001</v>
      </c>
      <c r="C22" s="100">
        <v>10.411781509999999</v>
      </c>
      <c r="D22" s="101">
        <f t="shared" si="0"/>
        <v>-3.8346213817158525E-2</v>
      </c>
      <c r="E22" s="102">
        <f t="shared" si="1"/>
        <v>7.0626153200553576E-3</v>
      </c>
      <c r="G22" s="99" t="s">
        <v>192</v>
      </c>
      <c r="H22" s="100">
        <v>5.5586663300000003</v>
      </c>
      <c r="I22" s="100"/>
      <c r="J22" s="101" t="e">
        <f t="shared" si="2"/>
        <v>#DIV/0!</v>
      </c>
      <c r="K22" s="102">
        <f t="shared" si="3"/>
        <v>1.1551193718091789E-2</v>
      </c>
      <c r="M22" s="103"/>
    </row>
    <row r="23" spans="1:13" x14ac:dyDescent="0.3">
      <c r="A23" s="99" t="s">
        <v>97</v>
      </c>
      <c r="B23" s="100">
        <v>9.7791779899999991</v>
      </c>
      <c r="C23" s="100">
        <v>11.95699235</v>
      </c>
      <c r="D23" s="101">
        <f t="shared" si="0"/>
        <v>-0.18213730478802226</v>
      </c>
      <c r="E23" s="102">
        <f t="shared" si="1"/>
        <v>6.8980146305634201E-3</v>
      </c>
      <c r="G23" s="99" t="s">
        <v>94</v>
      </c>
      <c r="H23" s="100">
        <v>4.5525849799999998</v>
      </c>
      <c r="I23" s="100">
        <v>6.3081373799999998</v>
      </c>
      <c r="J23" s="101">
        <f t="shared" si="2"/>
        <v>-0.27829964603592705</v>
      </c>
      <c r="K23" s="102">
        <f t="shared" si="3"/>
        <v>9.4605050744348291E-3</v>
      </c>
      <c r="M23" s="103"/>
    </row>
    <row r="24" spans="1:13" x14ac:dyDescent="0.3">
      <c r="A24" s="99" t="s">
        <v>108</v>
      </c>
      <c r="B24" s="100">
        <v>9.7354213000000005</v>
      </c>
      <c r="C24" s="100">
        <v>7.6138848599999989</v>
      </c>
      <c r="D24" s="101">
        <f t="shared" si="0"/>
        <v>0.27864046790957153</v>
      </c>
      <c r="E24" s="102">
        <f t="shared" si="1"/>
        <v>6.8671496347413102E-3</v>
      </c>
      <c r="G24" s="99" t="s">
        <v>118</v>
      </c>
      <c r="H24" s="100">
        <v>4.2273617300000002</v>
      </c>
      <c r="I24" s="100">
        <v>6.9218796900000008</v>
      </c>
      <c r="J24" s="101">
        <f t="shared" si="2"/>
        <v>-0.38927546861190832</v>
      </c>
      <c r="K24" s="102">
        <f t="shared" si="3"/>
        <v>8.7846744813836735E-3</v>
      </c>
      <c r="M24" s="103"/>
    </row>
    <row r="25" spans="1:13" x14ac:dyDescent="0.3">
      <c r="A25" s="99" t="s">
        <v>102</v>
      </c>
      <c r="B25" s="100">
        <v>8.8452598700000014</v>
      </c>
      <c r="C25" s="100">
        <v>8.2639060999999998</v>
      </c>
      <c r="D25" s="101">
        <f t="shared" si="0"/>
        <v>7.0348544981652328E-2</v>
      </c>
      <c r="E25" s="102">
        <f t="shared" si="1"/>
        <v>6.239249562364854E-3</v>
      </c>
      <c r="G25" s="99" t="s">
        <v>123</v>
      </c>
      <c r="H25" s="100">
        <v>3.7810506300000002</v>
      </c>
      <c r="I25" s="100">
        <v>5.1300789999999999E-2</v>
      </c>
      <c r="J25" s="101">
        <f t="shared" si="2"/>
        <v>72.703555637252379</v>
      </c>
      <c r="K25" s="102">
        <f t="shared" si="3"/>
        <v>7.8572171258646135E-3</v>
      </c>
      <c r="M25" s="103"/>
    </row>
    <row r="26" spans="1:13" x14ac:dyDescent="0.3">
      <c r="A26" s="99" t="s">
        <v>95</v>
      </c>
      <c r="B26" s="100">
        <v>7.3350973800000006</v>
      </c>
      <c r="C26" s="100">
        <v>11.558852099999998</v>
      </c>
      <c r="D26" s="101">
        <f t="shared" si="0"/>
        <v>-0.36541299113949199</v>
      </c>
      <c r="E26" s="102">
        <f t="shared" si="1"/>
        <v>5.174014533285678E-3</v>
      </c>
      <c r="G26" s="99" t="s">
        <v>97</v>
      </c>
      <c r="H26" s="100">
        <v>3.5290620900000005</v>
      </c>
      <c r="I26" s="100">
        <v>0.90687996000000004</v>
      </c>
      <c r="J26" s="101">
        <f t="shared" si="2"/>
        <v>2.8914324339022777</v>
      </c>
      <c r="K26" s="102">
        <f t="shared" si="3"/>
        <v>7.3335720161429229E-3</v>
      </c>
      <c r="M26" s="103"/>
    </row>
    <row r="27" spans="1:13" x14ac:dyDescent="0.3">
      <c r="A27" s="99" t="s">
        <v>103</v>
      </c>
      <c r="B27" s="100">
        <v>7.1094432500000035</v>
      </c>
      <c r="C27" s="100">
        <v>5.5129755999999981</v>
      </c>
      <c r="D27" s="101">
        <f t="shared" si="0"/>
        <v>0.28958365968461863</v>
      </c>
      <c r="E27" s="102">
        <f t="shared" si="1"/>
        <v>5.014843129331403E-3</v>
      </c>
      <c r="G27" s="99" t="s">
        <v>115</v>
      </c>
      <c r="H27" s="100">
        <v>3.4426080100000003</v>
      </c>
      <c r="I27" s="100">
        <v>4.7367608400000005</v>
      </c>
      <c r="J27" s="101">
        <f t="shared" si="2"/>
        <v>-0.27321472916078238</v>
      </c>
      <c r="K27" s="102">
        <f t="shared" si="3"/>
        <v>7.1539160039786878E-3</v>
      </c>
      <c r="M27" s="103"/>
    </row>
    <row r="28" spans="1:13" x14ac:dyDescent="0.3">
      <c r="A28" s="99" t="s">
        <v>99</v>
      </c>
      <c r="B28" s="100">
        <v>6.6645264199999996</v>
      </c>
      <c r="C28" s="100">
        <v>11.35017992</v>
      </c>
      <c r="D28" s="101">
        <f t="shared" si="0"/>
        <v>-0.41282636337274914</v>
      </c>
      <c r="E28" s="102">
        <f t="shared" si="1"/>
        <v>4.7010086939767888E-3</v>
      </c>
      <c r="G28" s="99" t="s">
        <v>109</v>
      </c>
      <c r="H28" s="100">
        <v>3.0804587100000003</v>
      </c>
      <c r="I28" s="100">
        <v>4.262709609999999</v>
      </c>
      <c r="J28" s="101">
        <f t="shared" si="2"/>
        <v>-0.27734727630203249</v>
      </c>
      <c r="K28" s="102">
        <f t="shared" si="3"/>
        <v>6.4013511852209232E-3</v>
      </c>
      <c r="M28" s="103"/>
    </row>
    <row r="29" spans="1:13" x14ac:dyDescent="0.3">
      <c r="A29" s="99" t="s">
        <v>190</v>
      </c>
      <c r="B29" s="100">
        <v>6.0630510099999997</v>
      </c>
      <c r="C29" s="100">
        <v>6.7077560200000015</v>
      </c>
      <c r="D29" s="101">
        <f t="shared" si="0"/>
        <v>-9.6113366091094332E-2</v>
      </c>
      <c r="E29" s="102">
        <f t="shared" si="1"/>
        <v>4.276741318707946E-3</v>
      </c>
      <c r="G29" s="99" t="s">
        <v>193</v>
      </c>
      <c r="H29" s="100">
        <v>2.7277767100000005</v>
      </c>
      <c r="I29" s="100">
        <v>0.15757026999999998</v>
      </c>
      <c r="J29" s="101">
        <f t="shared" si="2"/>
        <v>16.311493532377654</v>
      </c>
      <c r="K29" s="102">
        <f t="shared" si="3"/>
        <v>5.6684599014075188E-3</v>
      </c>
      <c r="M29" s="103"/>
    </row>
    <row r="30" spans="1:13" x14ac:dyDescent="0.3">
      <c r="A30" s="99" t="s">
        <v>104</v>
      </c>
      <c r="B30" s="100">
        <v>6.0281322300000006</v>
      </c>
      <c r="C30" s="100">
        <v>9.7544982400000002</v>
      </c>
      <c r="D30" s="101">
        <f t="shared" si="0"/>
        <v>-0.38201513991969305</v>
      </c>
      <c r="E30" s="102">
        <f t="shared" si="1"/>
        <v>4.2521103880133904E-3</v>
      </c>
      <c r="G30" s="99" t="s">
        <v>194</v>
      </c>
      <c r="H30" s="100">
        <v>2.5773042100000003</v>
      </c>
      <c r="I30" s="100">
        <v>4.1752433400000006</v>
      </c>
      <c r="J30" s="101">
        <f t="shared" si="2"/>
        <v>-0.38271760467019866</v>
      </c>
      <c r="K30" s="102">
        <f t="shared" si="3"/>
        <v>5.3557703292047617E-3</v>
      </c>
      <c r="M30" s="103"/>
    </row>
    <row r="31" spans="1:13" x14ac:dyDescent="0.3">
      <c r="A31" s="99" t="s">
        <v>114</v>
      </c>
      <c r="B31" s="100">
        <v>5.4472378899999994</v>
      </c>
      <c r="C31" s="100">
        <v>4.8400395599999984</v>
      </c>
      <c r="D31" s="101">
        <f t="shared" si="0"/>
        <v>0.12545317501495812</v>
      </c>
      <c r="E31" s="102">
        <f t="shared" si="1"/>
        <v>3.8423604417265971E-3</v>
      </c>
      <c r="G31" s="99" t="s">
        <v>119</v>
      </c>
      <c r="H31" s="100">
        <v>2.4893342499999997</v>
      </c>
      <c r="I31" s="100">
        <v>4.2699706700000002</v>
      </c>
      <c r="J31" s="101">
        <f t="shared" si="2"/>
        <v>-0.41701373560020272</v>
      </c>
      <c r="K31" s="102">
        <f t="shared" si="3"/>
        <v>5.1729642406563971E-3</v>
      </c>
      <c r="M31" s="103"/>
    </row>
    <row r="32" spans="1:13" x14ac:dyDescent="0.3">
      <c r="A32" s="99" t="s">
        <v>105</v>
      </c>
      <c r="B32" s="100">
        <v>5.2318423400000009</v>
      </c>
      <c r="C32" s="100">
        <v>9.7853176000000026</v>
      </c>
      <c r="D32" s="101">
        <f t="shared" si="0"/>
        <v>-0.4653375031996918</v>
      </c>
      <c r="E32" s="102">
        <f t="shared" si="1"/>
        <v>3.690425211917139E-3</v>
      </c>
      <c r="G32" s="99" t="s">
        <v>122</v>
      </c>
      <c r="H32" s="100">
        <v>2.4866821500000005</v>
      </c>
      <c r="I32" s="100">
        <v>1.4507489799999997</v>
      </c>
      <c r="J32" s="101">
        <f t="shared" si="2"/>
        <v>0.71406782584813588</v>
      </c>
      <c r="K32" s="102">
        <f t="shared" si="3"/>
        <v>5.1674530408395616E-3</v>
      </c>
      <c r="M32" s="103"/>
    </row>
    <row r="33" spans="1:18" x14ac:dyDescent="0.3">
      <c r="A33" s="99" t="s">
        <v>191</v>
      </c>
      <c r="B33" s="100">
        <v>5.2266732100000004</v>
      </c>
      <c r="C33" s="100">
        <v>6.4981212199999998</v>
      </c>
      <c r="D33" s="101">
        <f t="shared" si="0"/>
        <v>-0.19566394146152899</v>
      </c>
      <c r="E33" s="102">
        <f t="shared" si="1"/>
        <v>3.6867790225949128E-3</v>
      </c>
      <c r="G33" s="99" t="s">
        <v>106</v>
      </c>
      <c r="H33" s="100">
        <v>2.4521460499999996</v>
      </c>
      <c r="I33" s="100">
        <v>4.8773931800000003</v>
      </c>
      <c r="J33" s="101">
        <f t="shared" si="2"/>
        <v>-0.49724249009590826</v>
      </c>
      <c r="K33" s="102">
        <f t="shared" si="3"/>
        <v>5.0956852538050412E-3</v>
      </c>
      <c r="M33" s="107"/>
    </row>
    <row r="34" spans="1:18" ht="15" thickBot="1" x14ac:dyDescent="0.35">
      <c r="A34" s="108" t="s">
        <v>110</v>
      </c>
      <c r="B34" s="109">
        <v>4.9173758999999997</v>
      </c>
      <c r="C34" s="109">
        <v>5.6444703000000018</v>
      </c>
      <c r="D34" s="110">
        <f t="shared" si="0"/>
        <v>-0.1288153469422989</v>
      </c>
      <c r="E34" s="111">
        <f t="shared" si="1"/>
        <v>3.4686075799894474E-3</v>
      </c>
      <c r="G34" s="108" t="s">
        <v>120</v>
      </c>
      <c r="H34" s="109">
        <v>2.3913905000000004</v>
      </c>
      <c r="I34" s="112">
        <v>6.5324991000000008</v>
      </c>
      <c r="J34" s="110">
        <f t="shared" si="2"/>
        <v>-0.63392409805307126</v>
      </c>
      <c r="K34" s="111">
        <f t="shared" si="3"/>
        <v>4.969432104967593E-3</v>
      </c>
      <c r="M34" s="103"/>
    </row>
    <row r="35" spans="1:18" x14ac:dyDescent="0.3">
      <c r="A35" s="113" t="s">
        <v>124</v>
      </c>
      <c r="B35" s="114">
        <v>1225.8568874099999</v>
      </c>
      <c r="C35" s="114">
        <v>1233.95396835</v>
      </c>
      <c r="D35" s="115">
        <f t="shared" si="0"/>
        <v>-6.5618986993714046E-3</v>
      </c>
      <c r="E35" s="116">
        <f t="shared" si="1"/>
        <v>0.86469218097656442</v>
      </c>
      <c r="G35" s="113" t="s">
        <v>124</v>
      </c>
      <c r="H35" s="114">
        <v>269.73909032000006</v>
      </c>
      <c r="I35" s="114">
        <v>260.44611593000002</v>
      </c>
      <c r="J35" s="115">
        <f t="shared" si="2"/>
        <v>3.5680986667114389E-2</v>
      </c>
      <c r="K35" s="116">
        <f t="shared" si="3"/>
        <v>0.56053166364964713</v>
      </c>
      <c r="M35" s="103"/>
    </row>
    <row r="36" spans="1:18" x14ac:dyDescent="0.3">
      <c r="A36" s="117" t="s">
        <v>125</v>
      </c>
      <c r="B36" s="118">
        <v>1043.3048849699999</v>
      </c>
      <c r="C36" s="118">
        <v>1066.2546390799998</v>
      </c>
      <c r="D36" s="119">
        <f t="shared" si="0"/>
        <v>-2.1523708567215971E-2</v>
      </c>
      <c r="E36" s="120">
        <f t="shared" si="1"/>
        <v>0.73592405905901159</v>
      </c>
      <c r="G36" s="117" t="s">
        <v>125</v>
      </c>
      <c r="H36" s="118">
        <v>235.88069973000006</v>
      </c>
      <c r="I36" s="118">
        <v>220.93481353999999</v>
      </c>
      <c r="J36" s="119">
        <f t="shared" si="2"/>
        <v>6.7648397961936002E-2</v>
      </c>
      <c r="K36" s="120">
        <f t="shared" si="3"/>
        <v>0.49017219152642899</v>
      </c>
      <c r="M36" s="103"/>
      <c r="R36" s="96" t="s">
        <v>42</v>
      </c>
    </row>
    <row r="37" spans="1:18" x14ac:dyDescent="0.3">
      <c r="A37" s="121" t="s">
        <v>126</v>
      </c>
      <c r="B37" s="118">
        <v>94.394349529999957</v>
      </c>
      <c r="C37" s="118">
        <v>146.48483228000003</v>
      </c>
      <c r="D37" s="119">
        <f t="shared" si="0"/>
        <v>-0.35560325215399202</v>
      </c>
      <c r="E37" s="120">
        <f t="shared" si="1"/>
        <v>6.658367449353042E-2</v>
      </c>
      <c r="G37" s="121" t="s">
        <v>127</v>
      </c>
      <c r="H37" s="118">
        <v>122.36760469000001</v>
      </c>
      <c r="I37" s="118">
        <v>135.51389048999997</v>
      </c>
      <c r="J37" s="119">
        <f t="shared" si="2"/>
        <v>-9.7010614575854581E-2</v>
      </c>
      <c r="K37" s="120">
        <f t="shared" si="3"/>
        <v>0.25428615834781854</v>
      </c>
      <c r="M37" s="103"/>
    </row>
    <row r="38" spans="1:18" x14ac:dyDescent="0.3">
      <c r="A38" s="121" t="s">
        <v>128</v>
      </c>
      <c r="B38" s="118">
        <v>71.807979090000003</v>
      </c>
      <c r="C38" s="118">
        <v>76.232812719999998</v>
      </c>
      <c r="D38" s="119">
        <f t="shared" si="0"/>
        <v>-5.8043688434430862E-2</v>
      </c>
      <c r="E38" s="120">
        <f t="shared" si="1"/>
        <v>5.0651751186094551E-2</v>
      </c>
      <c r="G38" s="121" t="s">
        <v>126</v>
      </c>
      <c r="H38" s="118">
        <v>71.949249770000009</v>
      </c>
      <c r="I38" s="118">
        <v>107.26271701</v>
      </c>
      <c r="J38" s="119">
        <f t="shared" si="2"/>
        <v>-0.32922406055319064</v>
      </c>
      <c r="K38" s="120">
        <f t="shared" si="3"/>
        <v>0.14951423104481271</v>
      </c>
      <c r="M38" s="103"/>
    </row>
    <row r="39" spans="1:18" x14ac:dyDescent="0.3">
      <c r="A39" s="121" t="s">
        <v>127</v>
      </c>
      <c r="B39" s="118">
        <v>15.662419010000004</v>
      </c>
      <c r="C39" s="118">
        <v>43.586403009999998</v>
      </c>
      <c r="D39" s="119">
        <f t="shared" si="0"/>
        <v>-0.64065814271467669</v>
      </c>
      <c r="E39" s="120">
        <f t="shared" si="1"/>
        <v>1.1047921981936918E-2</v>
      </c>
      <c r="G39" s="121" t="s">
        <v>128</v>
      </c>
      <c r="H39" s="118">
        <v>15.306821430000001</v>
      </c>
      <c r="I39" s="118">
        <v>21.266014850000008</v>
      </c>
      <c r="J39" s="119">
        <f t="shared" si="2"/>
        <v>-0.28022144543927119</v>
      </c>
      <c r="K39" s="120">
        <f t="shared" si="3"/>
        <v>3.1808359964316975E-2</v>
      </c>
      <c r="M39" s="103"/>
    </row>
    <row r="40" spans="1:18" ht="15" thickBot="1" x14ac:dyDescent="0.35">
      <c r="A40" s="122" t="s">
        <v>129</v>
      </c>
      <c r="B40" s="123">
        <v>7.6928081299999986</v>
      </c>
      <c r="C40" s="123">
        <v>14.414536630000002</v>
      </c>
      <c r="D40" s="124">
        <f t="shared" si="0"/>
        <v>-0.46631596093144778</v>
      </c>
      <c r="E40" s="125">
        <f t="shared" si="1"/>
        <v>5.4263357395806251E-3</v>
      </c>
      <c r="G40" s="122" t="s">
        <v>129</v>
      </c>
      <c r="H40" s="123">
        <v>1.8573107499999999</v>
      </c>
      <c r="I40" s="123">
        <v>3.1936985</v>
      </c>
      <c r="J40" s="124">
        <f t="shared" si="2"/>
        <v>-0.41844518197318881</v>
      </c>
      <c r="K40" s="125">
        <f t="shared" si="3"/>
        <v>3.8595869934046475E-3</v>
      </c>
      <c r="M40" s="103"/>
    </row>
    <row r="41" spans="1:18" ht="18.600000000000001" thickBot="1" x14ac:dyDescent="0.4">
      <c r="A41" s="126" t="s">
        <v>43</v>
      </c>
      <c r="B41" s="127">
        <v>1417.6800882199998</v>
      </c>
      <c r="C41" s="127">
        <v>1516.46221724</v>
      </c>
      <c r="D41" s="128">
        <f t="shared" si="0"/>
        <v>-6.5139855050121986E-2</v>
      </c>
      <c r="E41" s="129">
        <f t="shared" si="1"/>
        <v>1</v>
      </c>
      <c r="F41" s="130"/>
      <c r="G41" s="126" t="s">
        <v>43</v>
      </c>
      <c r="H41" s="127">
        <v>481.22007696000009</v>
      </c>
      <c r="I41" s="127">
        <v>527.72395918999996</v>
      </c>
      <c r="J41" s="128">
        <f t="shared" si="2"/>
        <v>-8.8121604903780293E-2</v>
      </c>
      <c r="K41" s="129">
        <f t="shared" si="3"/>
        <v>1</v>
      </c>
      <c r="M41" s="103"/>
    </row>
    <row r="42" spans="1:18" x14ac:dyDescent="0.3">
      <c r="A42" s="96" t="s">
        <v>44</v>
      </c>
      <c r="G42" s="96" t="s">
        <v>44</v>
      </c>
    </row>
    <row r="43" spans="1:18" x14ac:dyDescent="0.3">
      <c r="A43" s="96" t="s">
        <v>45</v>
      </c>
      <c r="G43" s="96" t="s">
        <v>45</v>
      </c>
    </row>
    <row r="45" spans="1:18" x14ac:dyDescent="0.3">
      <c r="K45" s="106"/>
    </row>
    <row r="64" spans="1:10" x14ac:dyDescent="0.3">
      <c r="A64" s="96" t="s">
        <v>46</v>
      </c>
      <c r="B64" s="131"/>
      <c r="C64" s="131">
        <f>C41-C5-C6-C7-C8-C9-C10-C11-C12-C13-C14</f>
        <v>346.5863828200001</v>
      </c>
      <c r="D64" s="131"/>
      <c r="G64" s="96" t="s">
        <v>46</v>
      </c>
      <c r="H64" s="131"/>
      <c r="I64" s="131">
        <f>I41-I5-I6-I7-I8-I9-I10-I11-I12-I13-I14</f>
        <v>160.1649837299999</v>
      </c>
      <c r="J64" s="131"/>
    </row>
  </sheetData>
  <mergeCells count="2">
    <mergeCell ref="A2:E2"/>
    <mergeCell ref="G2:K2"/>
  </mergeCells>
  <conditionalFormatting sqref="D5:D34">
    <cfRule type="cellIs" dxfId="25" priority="13" operator="greaterThan">
      <formula>0</formula>
    </cfRule>
    <cfRule type="cellIs" dxfId="24" priority="14" operator="lessThan">
      <formula>0</formula>
    </cfRule>
    <cfRule type="cellIs" dxfId="23" priority="15" operator="greaterThan">
      <formula>0</formula>
    </cfRule>
  </conditionalFormatting>
  <conditionalFormatting sqref="J5:J34">
    <cfRule type="cellIs" dxfId="22" priority="16" operator="greaterThan">
      <formula>0</formula>
    </cfRule>
    <cfRule type="cellIs" dxfId="21" priority="17" operator="lessThan">
      <formula>0</formula>
    </cfRule>
    <cfRule type="cellIs" dxfId="20" priority="18" operator="greaterThan">
      <formula>0</formula>
    </cfRule>
  </conditionalFormatting>
  <conditionalFormatting sqref="D35:D40">
    <cfRule type="cellIs" dxfId="19" priority="10" operator="greaterThan">
      <formula>0</formula>
    </cfRule>
    <cfRule type="cellIs" dxfId="18" priority="11" operator="lessThan">
      <formula>0</formula>
    </cfRule>
    <cfRule type="cellIs" dxfId="17" priority="12" operator="greaterThan">
      <formula>0</formula>
    </cfRule>
  </conditionalFormatting>
  <conditionalFormatting sqref="J35:J40">
    <cfRule type="cellIs" dxfId="16" priority="7" operator="greaterThan">
      <formula>0</formula>
    </cfRule>
    <cfRule type="cellIs" dxfId="15" priority="8" operator="lessThan">
      <formula>0</formula>
    </cfRule>
    <cfRule type="cellIs" dxfId="14" priority="9" operator="greaterThan">
      <formula>0</formula>
    </cfRule>
  </conditionalFormatting>
  <conditionalFormatting sqref="D41">
    <cfRule type="cellIs" dxfId="13" priority="4" operator="greaterThan">
      <formula>0</formula>
    </cfRule>
    <cfRule type="cellIs" dxfId="12" priority="5" operator="lessThan">
      <formula>0</formula>
    </cfRule>
    <cfRule type="cellIs" dxfId="11" priority="6" operator="greaterThan">
      <formula>0</formula>
    </cfRule>
  </conditionalFormatting>
  <conditionalFormatting sqref="J41">
    <cfRule type="cellIs" dxfId="10" priority="1" operator="greaterThan">
      <formula>0</formula>
    </cfRule>
    <cfRule type="cellIs" dxfId="9" priority="2" operator="lessThan">
      <formula>0</formula>
    </cfRule>
    <cfRule type="cellIs" dxfId="8" priority="3" operator="greaterThan">
      <formula>0</formula>
    </cfRule>
  </conditionalFormatting>
  <pageMargins left="0.7" right="0.7" top="0.75" bottom="0.75" header="0.3" footer="0.3"/>
  <pageSetup paperSize="9" scale="53" orientation="portrait" r:id="rId1"/>
  <headerFooter>
    <oddHeader>&amp;CRanking de países</oddHeader>
  </headerFooter>
  <rowBreaks count="1" manualBreakCount="1">
    <brk id="44" max="8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K37"/>
  <sheetViews>
    <sheetView topLeftCell="A7" zoomScale="110" zoomScaleNormal="110" workbookViewId="0">
      <selection activeCell="F31" sqref="F31"/>
    </sheetView>
  </sheetViews>
  <sheetFormatPr baseColWidth="10" defaultColWidth="10.5546875" defaultRowHeight="15" customHeight="1" x14ac:dyDescent="0.3"/>
  <cols>
    <col min="1" max="1" width="8.33203125" style="1" customWidth="1"/>
    <col min="2" max="2" width="38.44140625" style="1" customWidth="1"/>
    <col min="3" max="4" width="14" style="1" customWidth="1"/>
    <col min="5" max="6" width="14.44140625" style="1" customWidth="1"/>
    <col min="7" max="7" width="13" style="1" customWidth="1"/>
    <col min="8" max="8" width="12.44140625" style="1" customWidth="1"/>
    <col min="9" max="9" width="12" style="1" customWidth="1"/>
    <col min="10" max="10" width="13.109375" style="1" customWidth="1"/>
  </cols>
  <sheetData>
    <row r="1" spans="1:11" ht="15.6" x14ac:dyDescent="0.3">
      <c r="A1" s="7" t="s">
        <v>47</v>
      </c>
    </row>
    <row r="3" spans="1:11" ht="15.6" x14ac:dyDescent="0.3">
      <c r="A3" s="8" t="s">
        <v>182</v>
      </c>
    </row>
    <row r="5" spans="1:11" ht="15" customHeight="1" x14ac:dyDescent="0.3">
      <c r="A5" s="154" t="s">
        <v>48</v>
      </c>
      <c r="B5" s="155" t="s">
        <v>49</v>
      </c>
      <c r="C5" s="147" t="s">
        <v>50</v>
      </c>
      <c r="D5" s="147"/>
      <c r="E5" s="147" t="s">
        <v>51</v>
      </c>
      <c r="F5" s="147"/>
      <c r="G5" s="144" t="s">
        <v>179</v>
      </c>
    </row>
    <row r="6" spans="1:11" ht="14.4" x14ac:dyDescent="0.3">
      <c r="A6" s="154"/>
      <c r="B6" s="155"/>
      <c r="C6" s="33" t="s">
        <v>181</v>
      </c>
      <c r="D6" s="33" t="s">
        <v>180</v>
      </c>
      <c r="E6" s="33" t="s">
        <v>181</v>
      </c>
      <c r="F6" s="33" t="s">
        <v>180</v>
      </c>
      <c r="G6" s="144"/>
    </row>
    <row r="7" spans="1:11" ht="14.4" x14ac:dyDescent="0.3">
      <c r="A7" s="34">
        <v>7</v>
      </c>
      <c r="B7" s="15" t="s">
        <v>133</v>
      </c>
      <c r="C7" s="15">
        <v>623759.69347000017</v>
      </c>
      <c r="D7" s="15">
        <v>688747.08353000029</v>
      </c>
      <c r="E7" s="15">
        <v>44269.060260000006</v>
      </c>
      <c r="F7" s="15">
        <v>46505.623000000007</v>
      </c>
      <c r="G7" s="35">
        <f t="shared" ref="G7:G32" si="0">D7-F7</f>
        <v>642241.46053000027</v>
      </c>
      <c r="H7" s="36"/>
      <c r="I7" s="37"/>
      <c r="J7" s="38"/>
      <c r="K7" s="19"/>
    </row>
    <row r="8" spans="1:11" ht="14.4" x14ac:dyDescent="0.3">
      <c r="A8" s="34">
        <v>15</v>
      </c>
      <c r="B8" s="15" t="s">
        <v>132</v>
      </c>
      <c r="C8" s="15">
        <v>391110.64031999995</v>
      </c>
      <c r="D8" s="15">
        <v>306815.09295999981</v>
      </c>
      <c r="E8" s="15">
        <v>191015.64881000001</v>
      </c>
      <c r="F8" s="15">
        <v>214717.80365000002</v>
      </c>
      <c r="G8" s="35">
        <f t="shared" si="0"/>
        <v>92097.289309999789</v>
      </c>
      <c r="H8" s="36"/>
      <c r="I8" s="37"/>
      <c r="J8" s="39"/>
      <c r="K8" s="19"/>
    </row>
    <row r="9" spans="1:11" ht="14.4" x14ac:dyDescent="0.3">
      <c r="A9" s="34">
        <v>8</v>
      </c>
      <c r="B9" s="15" t="s">
        <v>134</v>
      </c>
      <c r="C9" s="15">
        <v>231766.25373000005</v>
      </c>
      <c r="D9" s="15">
        <v>203339.45585000006</v>
      </c>
      <c r="E9" s="15">
        <v>84655.830620000037</v>
      </c>
      <c r="F9" s="15">
        <v>67648.478850000014</v>
      </c>
      <c r="G9" s="35">
        <f t="shared" si="0"/>
        <v>135690.97700000004</v>
      </c>
      <c r="H9" s="36"/>
      <c r="I9" s="37"/>
      <c r="J9" s="38"/>
      <c r="K9" s="19"/>
    </row>
    <row r="10" spans="1:11" ht="14.4" x14ac:dyDescent="0.3">
      <c r="A10" s="34">
        <v>20</v>
      </c>
      <c r="B10" s="15" t="s">
        <v>135</v>
      </c>
      <c r="C10" s="15">
        <v>58867.993989999995</v>
      </c>
      <c r="D10" s="15">
        <v>51523.869559999985</v>
      </c>
      <c r="E10" s="15">
        <v>10073.819729999999</v>
      </c>
      <c r="F10" s="15">
        <v>12635.649549999996</v>
      </c>
      <c r="G10" s="35">
        <f t="shared" si="0"/>
        <v>38888.22000999999</v>
      </c>
      <c r="H10" s="36"/>
      <c r="I10" s="37"/>
      <c r="J10" s="39"/>
      <c r="K10" s="19"/>
    </row>
    <row r="11" spans="1:11" ht="14.4" x14ac:dyDescent="0.3">
      <c r="A11" s="34">
        <v>2</v>
      </c>
      <c r="B11" s="15" t="s">
        <v>136</v>
      </c>
      <c r="C11" s="15">
        <v>39827.177579999996</v>
      </c>
      <c r="D11" s="15">
        <v>42558.979979999996</v>
      </c>
      <c r="E11" s="15">
        <v>12145.446219999998</v>
      </c>
      <c r="F11" s="15">
        <v>16812.862639999996</v>
      </c>
      <c r="G11" s="35">
        <f t="shared" si="0"/>
        <v>25746.117340000001</v>
      </c>
      <c r="H11" s="36"/>
      <c r="I11" s="37"/>
      <c r="J11" s="38"/>
      <c r="K11" s="40"/>
    </row>
    <row r="12" spans="1:11" ht="14.4" x14ac:dyDescent="0.3">
      <c r="A12" s="34">
        <v>3</v>
      </c>
      <c r="B12" s="15" t="s">
        <v>137</v>
      </c>
      <c r="C12" s="15">
        <v>32976.944390000004</v>
      </c>
      <c r="D12" s="15">
        <v>24675.943520000004</v>
      </c>
      <c r="E12" s="15">
        <v>83306.257490000004</v>
      </c>
      <c r="F12" s="15">
        <v>58801.695200000016</v>
      </c>
      <c r="G12" s="35">
        <f t="shared" si="0"/>
        <v>-34125.751680000016</v>
      </c>
      <c r="H12" s="36"/>
      <c r="I12" s="37"/>
      <c r="J12" s="38"/>
      <c r="K12" s="41"/>
    </row>
    <row r="13" spans="1:11" ht="14.4" x14ac:dyDescent="0.3">
      <c r="A13" s="34">
        <v>22</v>
      </c>
      <c r="B13" s="15" t="s">
        <v>138</v>
      </c>
      <c r="C13" s="15">
        <v>34453.93475</v>
      </c>
      <c r="D13" s="15">
        <v>22944.439500000004</v>
      </c>
      <c r="E13" s="15">
        <v>22154.038570000001</v>
      </c>
      <c r="F13" s="15">
        <v>21411.28832</v>
      </c>
      <c r="G13" s="35">
        <f t="shared" si="0"/>
        <v>1533.1511800000044</v>
      </c>
      <c r="H13" s="36"/>
      <c r="I13" s="37"/>
      <c r="J13" s="39"/>
      <c r="K13" s="19"/>
    </row>
    <row r="14" spans="1:11" ht="14.4" x14ac:dyDescent="0.3">
      <c r="A14" s="34">
        <v>12</v>
      </c>
      <c r="B14" s="15" t="s">
        <v>141</v>
      </c>
      <c r="C14" s="15">
        <v>20206.006229999995</v>
      </c>
      <c r="D14" s="15">
        <v>19964.37399</v>
      </c>
      <c r="E14" s="15">
        <v>17545.528280000002</v>
      </c>
      <c r="F14" s="15">
        <v>13438.198869999998</v>
      </c>
      <c r="G14" s="35">
        <f t="shared" si="0"/>
        <v>6526.1751200000017</v>
      </c>
      <c r="H14" s="36"/>
      <c r="I14" s="37"/>
      <c r="J14" s="39"/>
      <c r="K14" s="19"/>
    </row>
    <row r="15" spans="1:11" ht="14.4" x14ac:dyDescent="0.3">
      <c r="A15" s="34">
        <v>21</v>
      </c>
      <c r="B15" s="15" t="s">
        <v>139</v>
      </c>
      <c r="C15" s="15">
        <v>20572.755969999995</v>
      </c>
      <c r="D15" s="15">
        <v>19730.320130000004</v>
      </c>
      <c r="E15" s="15">
        <v>5819.4545599999992</v>
      </c>
      <c r="F15" s="15">
        <v>6416.6469399999987</v>
      </c>
      <c r="G15" s="35">
        <f t="shared" si="0"/>
        <v>13313.673190000005</v>
      </c>
      <c r="H15" s="36"/>
      <c r="I15" s="37"/>
      <c r="J15" s="39"/>
      <c r="K15" s="19"/>
    </row>
    <row r="16" spans="1:11" ht="14.4" x14ac:dyDescent="0.3">
      <c r="A16" s="34">
        <v>19</v>
      </c>
      <c r="B16" s="15" t="s">
        <v>142</v>
      </c>
      <c r="C16" s="15">
        <v>11810.81653</v>
      </c>
      <c r="D16" s="15">
        <v>9957.2325199999959</v>
      </c>
      <c r="E16" s="15">
        <v>12325.903860000002</v>
      </c>
      <c r="F16" s="15">
        <v>12495.605680000001</v>
      </c>
      <c r="G16" s="35">
        <f t="shared" si="0"/>
        <v>-2538.3731600000046</v>
      </c>
      <c r="H16" s="36"/>
      <c r="I16" s="37"/>
      <c r="J16" s="39"/>
      <c r="K16" s="19"/>
    </row>
    <row r="17" spans="1:11" ht="14.4" x14ac:dyDescent="0.3">
      <c r="A17" s="34">
        <v>4</v>
      </c>
      <c r="B17" s="15" t="s">
        <v>144</v>
      </c>
      <c r="C17" s="15">
        <v>9084.2482899999977</v>
      </c>
      <c r="D17" s="15">
        <v>9956.973699999995</v>
      </c>
      <c r="E17" s="15">
        <v>15033.624040000001</v>
      </c>
      <c r="F17" s="15">
        <v>14908.18758</v>
      </c>
      <c r="G17" s="35">
        <f t="shared" si="0"/>
        <v>-4951.2138800000048</v>
      </c>
      <c r="H17" s="36"/>
      <c r="I17" s="37"/>
      <c r="J17" s="38"/>
      <c r="K17" s="19"/>
    </row>
    <row r="18" spans="1:11" ht="14.4" x14ac:dyDescent="0.3">
      <c r="A18" s="34">
        <v>6</v>
      </c>
      <c r="B18" s="15" t="s">
        <v>140</v>
      </c>
      <c r="C18" s="15">
        <v>11027.758529999999</v>
      </c>
      <c r="D18" s="15">
        <v>8020.1371900000013</v>
      </c>
      <c r="E18" s="15">
        <v>3191.24899</v>
      </c>
      <c r="F18" s="15">
        <v>3039.8888999999999</v>
      </c>
      <c r="G18" s="35">
        <f t="shared" si="0"/>
        <v>4980.2482900000014</v>
      </c>
      <c r="H18" s="36"/>
      <c r="I18" s="37"/>
      <c r="J18" s="39"/>
      <c r="K18" s="19"/>
    </row>
    <row r="19" spans="1:11" ht="14.4" x14ac:dyDescent="0.3">
      <c r="A19" s="34">
        <v>24</v>
      </c>
      <c r="B19" s="15" t="s">
        <v>145</v>
      </c>
      <c r="C19" s="15">
        <v>3969.1131500000006</v>
      </c>
      <c r="D19" s="15">
        <v>4406.1188600000005</v>
      </c>
      <c r="E19" s="15">
        <v>7553.2956599999998</v>
      </c>
      <c r="F19" s="15">
        <v>9150.8568500000001</v>
      </c>
      <c r="G19" s="35">
        <f t="shared" si="0"/>
        <v>-4744.7379899999996</v>
      </c>
      <c r="H19" s="36"/>
      <c r="I19" s="37"/>
      <c r="J19" s="38"/>
      <c r="K19" s="19"/>
    </row>
    <row r="20" spans="1:11" ht="14.4" x14ac:dyDescent="0.3">
      <c r="A20" s="34">
        <v>23</v>
      </c>
      <c r="B20" s="15" t="s">
        <v>148</v>
      </c>
      <c r="C20" s="15">
        <v>4388.6103400000011</v>
      </c>
      <c r="D20" s="15">
        <v>4080.7342300000009</v>
      </c>
      <c r="E20" s="15">
        <v>19523.156199999998</v>
      </c>
      <c r="F20" s="15">
        <v>18415.526109999999</v>
      </c>
      <c r="G20" s="35">
        <f t="shared" si="0"/>
        <v>-14334.791879999997</v>
      </c>
      <c r="H20" s="36"/>
      <c r="I20" s="37"/>
      <c r="J20" s="39"/>
      <c r="K20" s="19"/>
    </row>
    <row r="21" spans="1:11" ht="14.4" x14ac:dyDescent="0.3">
      <c r="A21" s="34">
        <v>16</v>
      </c>
      <c r="B21" s="15" t="s">
        <v>146</v>
      </c>
      <c r="C21" s="15">
        <v>5315.8497800000005</v>
      </c>
      <c r="D21" s="15">
        <v>3620.9722899999997</v>
      </c>
      <c r="E21" s="15">
        <v>11749.260299999996</v>
      </c>
      <c r="F21" s="15">
        <v>9140.6583200000023</v>
      </c>
      <c r="G21" s="35">
        <f t="shared" si="0"/>
        <v>-5519.6860300000026</v>
      </c>
      <c r="H21" s="36"/>
      <c r="I21" s="37"/>
      <c r="J21" s="39"/>
      <c r="K21" s="19"/>
    </row>
    <row r="22" spans="1:11" ht="14.4" x14ac:dyDescent="0.3">
      <c r="A22" s="34">
        <v>9</v>
      </c>
      <c r="B22" s="15" t="s">
        <v>150</v>
      </c>
      <c r="C22" s="15">
        <v>3737.7632100000001</v>
      </c>
      <c r="D22" s="15">
        <v>3320.5586300000009</v>
      </c>
      <c r="E22" s="15">
        <v>14231.337869999999</v>
      </c>
      <c r="F22" s="15">
        <v>11771.926780000003</v>
      </c>
      <c r="G22" s="35">
        <f t="shared" si="0"/>
        <v>-8451.3681500000021</v>
      </c>
      <c r="H22" s="36"/>
      <c r="I22" s="37"/>
      <c r="J22" s="39"/>
      <c r="K22" s="19"/>
    </row>
    <row r="23" spans="1:11" ht="14.4" x14ac:dyDescent="0.3">
      <c r="A23" s="34">
        <v>10</v>
      </c>
      <c r="B23" s="15" t="s">
        <v>143</v>
      </c>
      <c r="C23" s="15">
        <v>28133.198040000003</v>
      </c>
      <c r="D23" s="15">
        <v>3034.6277099999998</v>
      </c>
      <c r="E23" s="15">
        <v>48500.678789999998</v>
      </c>
      <c r="F23" s="15">
        <v>23045.076489999999</v>
      </c>
      <c r="G23" s="35">
        <f t="shared" si="0"/>
        <v>-20010.448779999999</v>
      </c>
      <c r="H23" s="36"/>
      <c r="I23" s="37"/>
      <c r="J23" s="38"/>
      <c r="K23" s="19"/>
    </row>
    <row r="24" spans="1:11" ht="14.4" x14ac:dyDescent="0.3">
      <c r="A24" s="34">
        <v>11</v>
      </c>
      <c r="B24" s="15" t="s">
        <v>149</v>
      </c>
      <c r="C24" s="15">
        <v>3754.9634499999997</v>
      </c>
      <c r="D24" s="15">
        <v>2839.6668399999999</v>
      </c>
      <c r="E24" s="15">
        <v>782.92793999999981</v>
      </c>
      <c r="F24" s="15">
        <v>906.06265999999994</v>
      </c>
      <c r="G24" s="35">
        <f t="shared" si="0"/>
        <v>1933.6041799999998</v>
      </c>
      <c r="H24" s="36"/>
      <c r="I24" s="37"/>
      <c r="J24" s="39"/>
      <c r="K24" s="38"/>
    </row>
    <row r="25" spans="1:11" ht="14.4" x14ac:dyDescent="0.3">
      <c r="A25" s="34">
        <v>1</v>
      </c>
      <c r="B25" s="15" t="s">
        <v>147</v>
      </c>
      <c r="C25" s="15">
        <v>3906.7569200000003</v>
      </c>
      <c r="D25" s="15">
        <v>2750.0996899999996</v>
      </c>
      <c r="E25" s="15">
        <v>5054.5229700000009</v>
      </c>
      <c r="F25" s="15">
        <v>6193.3085799999999</v>
      </c>
      <c r="G25" s="35">
        <f t="shared" si="0"/>
        <v>-3443.2088900000003</v>
      </c>
      <c r="H25" s="36"/>
      <c r="I25" s="37"/>
      <c r="J25" s="39"/>
      <c r="K25" s="19"/>
    </row>
    <row r="26" spans="1:11" ht="14.4" x14ac:dyDescent="0.3">
      <c r="A26" s="34">
        <v>17</v>
      </c>
      <c r="B26" s="15" t="s">
        <v>151</v>
      </c>
      <c r="C26" s="15">
        <v>2996.6744200000007</v>
      </c>
      <c r="D26" s="15">
        <v>1248.5357899999999</v>
      </c>
      <c r="E26" s="15">
        <v>4804.3201899999995</v>
      </c>
      <c r="F26" s="15">
        <v>9465.5060599999997</v>
      </c>
      <c r="G26" s="35">
        <f t="shared" si="0"/>
        <v>-8216.9702699999998</v>
      </c>
      <c r="H26" s="36"/>
      <c r="I26" s="37"/>
      <c r="J26" s="39"/>
      <c r="K26" s="19"/>
    </row>
    <row r="27" spans="1:11" ht="14.4" x14ac:dyDescent="0.3">
      <c r="A27" s="34">
        <v>5</v>
      </c>
      <c r="B27" s="15" t="s">
        <v>153</v>
      </c>
      <c r="C27" s="15">
        <v>2236.4213799999998</v>
      </c>
      <c r="D27" s="15">
        <v>829.67399000000012</v>
      </c>
      <c r="E27" s="15">
        <v>1044.5643600000001</v>
      </c>
      <c r="F27" s="15">
        <v>972.64347000000009</v>
      </c>
      <c r="G27" s="35">
        <f t="shared" si="0"/>
        <v>-142.96947999999998</v>
      </c>
      <c r="H27" s="36"/>
      <c r="I27" s="37"/>
      <c r="J27" s="38"/>
      <c r="K27" s="19"/>
    </row>
    <row r="28" spans="1:11" ht="14.4" x14ac:dyDescent="0.3">
      <c r="A28" s="34">
        <v>18</v>
      </c>
      <c r="B28" s="15" t="s">
        <v>152</v>
      </c>
      <c r="C28" s="15">
        <v>1207.3973799999999</v>
      </c>
      <c r="D28" s="15">
        <v>757.99736000000007</v>
      </c>
      <c r="E28" s="15">
        <v>5296.3277099999978</v>
      </c>
      <c r="F28" s="15">
        <v>6015.6922199999999</v>
      </c>
      <c r="G28" s="35">
        <f t="shared" si="0"/>
        <v>-5257.6948599999996</v>
      </c>
      <c r="H28" s="36"/>
      <c r="I28" s="37"/>
      <c r="J28" s="39"/>
      <c r="K28" s="19"/>
    </row>
    <row r="29" spans="1:11" ht="14.4" x14ac:dyDescent="0.3">
      <c r="A29" s="34">
        <v>13</v>
      </c>
      <c r="B29" s="15" t="s">
        <v>154</v>
      </c>
      <c r="C29" s="15">
        <v>908.53124999999989</v>
      </c>
      <c r="D29" s="15">
        <v>699.74710000000005</v>
      </c>
      <c r="E29" s="15">
        <v>1147.80294</v>
      </c>
      <c r="F29" s="15">
        <v>1600.7474999999999</v>
      </c>
      <c r="G29" s="35">
        <f t="shared" si="0"/>
        <v>-901.0003999999999</v>
      </c>
      <c r="H29" s="36"/>
      <c r="I29" s="37"/>
      <c r="J29" s="39"/>
      <c r="K29" s="19"/>
    </row>
    <row r="30" spans="1:11" ht="14.4" x14ac:dyDescent="0.3">
      <c r="A30" s="34">
        <v>14</v>
      </c>
      <c r="B30" s="15" t="s">
        <v>155</v>
      </c>
      <c r="C30" s="15">
        <v>412.0791099999999</v>
      </c>
      <c r="D30" s="15">
        <v>169.3819</v>
      </c>
      <c r="E30" s="15">
        <v>305.99875999999995</v>
      </c>
      <c r="F30" s="15">
        <v>1242.5858800000001</v>
      </c>
      <c r="G30" s="35">
        <f t="shared" si="0"/>
        <v>-1073.20398</v>
      </c>
      <c r="H30" s="36"/>
      <c r="I30" s="37"/>
      <c r="J30" s="39"/>
      <c r="K30" s="19"/>
    </row>
    <row r="31" spans="1:11" ht="14.4" x14ac:dyDescent="0.3">
      <c r="A31" s="42"/>
      <c r="B31" s="43" t="s">
        <v>52</v>
      </c>
      <c r="C31" s="44">
        <f>'Export-Import Provincias'!F16</f>
        <v>1516462.2172400001</v>
      </c>
      <c r="D31" s="44">
        <f>'Export-Import Provincias'!H16</f>
        <v>1417680.0882199998</v>
      </c>
      <c r="E31" s="44">
        <f>'Export-Import Provincias'!F53</f>
        <v>527723.95918999985</v>
      </c>
      <c r="F31" s="44">
        <f>'Export-Import Provincias'!H53</f>
        <v>481220.07695999998</v>
      </c>
      <c r="G31" s="45">
        <f t="shared" si="0"/>
        <v>936460.01125999982</v>
      </c>
    </row>
    <row r="32" spans="1:11" ht="14.4" x14ac:dyDescent="0.3">
      <c r="A32" s="46"/>
      <c r="B32" s="47" t="s">
        <v>53</v>
      </c>
      <c r="C32" s="21">
        <v>3400017.0810300009</v>
      </c>
      <c r="D32" s="21">
        <v>3200885.469670001</v>
      </c>
      <c r="E32" s="21">
        <v>3508186.467410001</v>
      </c>
      <c r="F32" s="21">
        <v>2881217.8156699999</v>
      </c>
      <c r="G32" s="48">
        <f t="shared" si="0"/>
        <v>319667.65400000103</v>
      </c>
    </row>
    <row r="33" spans="1:7" ht="14.4" x14ac:dyDescent="0.3">
      <c r="A33" s="9" t="s">
        <v>44</v>
      </c>
      <c r="B33" s="9"/>
      <c r="C33" s="19"/>
    </row>
    <row r="34" spans="1:7" ht="14.4" x14ac:dyDescent="0.3">
      <c r="A34" s="1" t="s">
        <v>45</v>
      </c>
      <c r="B34" s="9"/>
    </row>
    <row r="35" spans="1:7" ht="14.4" x14ac:dyDescent="0.3">
      <c r="A35" s="1" t="s">
        <v>54</v>
      </c>
    </row>
    <row r="36" spans="1:7" ht="15" customHeight="1" x14ac:dyDescent="0.3">
      <c r="A36" s="153" t="s">
        <v>55</v>
      </c>
      <c r="B36" s="153"/>
      <c r="C36" s="153"/>
      <c r="D36" s="153"/>
      <c r="E36" s="153"/>
      <c r="F36" s="153"/>
      <c r="G36" s="153"/>
    </row>
    <row r="37" spans="1:7" ht="14.4" x14ac:dyDescent="0.3">
      <c r="A37" s="153"/>
      <c r="B37" s="153"/>
      <c r="C37" s="153"/>
      <c r="D37" s="153"/>
      <c r="E37" s="153"/>
      <c r="F37" s="153"/>
      <c r="G37" s="153"/>
    </row>
  </sheetData>
  <mergeCells count="6">
    <mergeCell ref="A36:G37"/>
    <mergeCell ref="A5:A6"/>
    <mergeCell ref="B5:B6"/>
    <mergeCell ref="C5:D5"/>
    <mergeCell ref="E5:F5"/>
    <mergeCell ref="G5:G6"/>
  </mergeCells>
  <pageMargins left="0.7" right="0.7" top="0.75" bottom="0.75" header="0.3" footer="0.511811023622047"/>
  <pageSetup paperSize="9" scale="91" orientation="landscape" horizontalDpi="300" verticalDpi="300" r:id="rId1"/>
  <headerFooter>
    <oddHeader>&amp;CRanking de capítulos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XY71"/>
  <sheetViews>
    <sheetView topLeftCell="C25" zoomScale="110" zoomScaleNormal="110" zoomScaleSheetLayoutView="85" workbookViewId="0">
      <selection activeCell="L31" sqref="L31"/>
    </sheetView>
  </sheetViews>
  <sheetFormatPr baseColWidth="10" defaultColWidth="10.5546875" defaultRowHeight="15" customHeight="1" x14ac:dyDescent="0.3"/>
  <cols>
    <col min="1" max="1" width="10.109375" style="1" customWidth="1"/>
    <col min="2" max="2" width="45.44140625" style="1" customWidth="1"/>
    <col min="3" max="3" width="12.44140625" style="1" customWidth="1"/>
    <col min="4" max="4" width="12.109375" style="1" customWidth="1"/>
    <col min="5" max="5" width="14.5546875" style="1" customWidth="1"/>
    <col min="6" max="6" width="15.44140625" style="1" customWidth="1"/>
    <col min="7" max="7" width="4.6640625" style="1" customWidth="1"/>
    <col min="8" max="8" width="4.88671875" style="1" customWidth="1"/>
    <col min="9" max="9" width="11.33203125" style="1" customWidth="1"/>
    <col min="10" max="10" width="45.44140625" style="1" customWidth="1"/>
    <col min="11" max="11" width="14" style="1" customWidth="1"/>
    <col min="12" max="13" width="14.44140625" style="1" customWidth="1"/>
    <col min="14" max="14" width="15.33203125" style="1" customWidth="1"/>
    <col min="15" max="15" width="10.44140625" style="1" customWidth="1"/>
    <col min="17" max="17" width="12.6640625" style="1" customWidth="1"/>
  </cols>
  <sheetData>
    <row r="1" spans="1:18" ht="15.6" x14ac:dyDescent="0.3">
      <c r="A1" s="49" t="s">
        <v>56</v>
      </c>
      <c r="B1" s="136"/>
      <c r="C1" s="136"/>
      <c r="D1" s="136"/>
      <c r="E1" s="136"/>
      <c r="F1" s="136"/>
      <c r="G1" s="136"/>
      <c r="H1" s="136"/>
      <c r="I1" s="137" t="s">
        <v>57</v>
      </c>
      <c r="J1" s="136"/>
      <c r="K1" s="136"/>
      <c r="L1" s="136"/>
    </row>
    <row r="2" spans="1:18" ht="9.75" customHeight="1" x14ac:dyDescent="0.3">
      <c r="I2" s="50"/>
    </row>
    <row r="3" spans="1:18" ht="30.75" customHeight="1" x14ac:dyDescent="0.3">
      <c r="A3" s="156" t="s">
        <v>188</v>
      </c>
      <c r="B3" s="156"/>
      <c r="C3" s="156"/>
      <c r="D3" s="156"/>
      <c r="E3" s="156"/>
      <c r="F3" s="156"/>
      <c r="I3" s="157" t="s">
        <v>189</v>
      </c>
      <c r="J3" s="157"/>
      <c r="K3" s="157"/>
      <c r="L3" s="157"/>
      <c r="M3" s="157"/>
      <c r="N3" s="157"/>
    </row>
    <row r="4" spans="1:18" ht="7.5" customHeight="1" x14ac:dyDescent="0.3">
      <c r="B4" s="9"/>
      <c r="I4" s="1" t="s">
        <v>58</v>
      </c>
    </row>
    <row r="5" spans="1:18" ht="22.5" customHeight="1" x14ac:dyDescent="0.3">
      <c r="B5" s="158" t="s">
        <v>59</v>
      </c>
      <c r="C5" s="158"/>
      <c r="D5" s="158"/>
      <c r="E5" s="158"/>
      <c r="F5" s="158"/>
      <c r="J5" s="159" t="s">
        <v>60</v>
      </c>
      <c r="K5" s="159"/>
      <c r="L5" s="159"/>
      <c r="M5" s="159"/>
      <c r="N5" s="159"/>
    </row>
    <row r="6" spans="1:18" ht="72" x14ac:dyDescent="0.3">
      <c r="A6" s="51" t="s">
        <v>61</v>
      </c>
      <c r="B6" s="32" t="s">
        <v>62</v>
      </c>
      <c r="C6" s="52" t="s">
        <v>183</v>
      </c>
      <c r="D6" s="52" t="s">
        <v>184</v>
      </c>
      <c r="E6" s="53" t="s">
        <v>187</v>
      </c>
      <c r="F6" s="54" t="s">
        <v>63</v>
      </c>
      <c r="I6" s="55" t="s">
        <v>61</v>
      </c>
      <c r="J6" s="56" t="s">
        <v>62</v>
      </c>
      <c r="K6" s="57" t="s">
        <v>185</v>
      </c>
      <c r="L6" s="57" t="s">
        <v>186</v>
      </c>
      <c r="M6" s="57" t="s">
        <v>187</v>
      </c>
      <c r="N6" s="58" t="s">
        <v>64</v>
      </c>
    </row>
    <row r="7" spans="1:18" ht="41.4" x14ac:dyDescent="0.3">
      <c r="A7" s="59">
        <v>1</v>
      </c>
      <c r="B7" s="60" t="s">
        <v>156</v>
      </c>
      <c r="C7" s="15">
        <v>185231.04355</v>
      </c>
      <c r="D7" s="61">
        <v>176838.25098999991</v>
      </c>
      <c r="E7" s="62">
        <f t="shared" ref="E7:E26" si="0">(C7/D7)-1</f>
        <v>4.7460278039476389E-2</v>
      </c>
      <c r="F7" s="63">
        <f t="shared" ref="F7:F26" si="1">C7/$C$30</f>
        <v>0.1306578579251762</v>
      </c>
      <c r="I7" s="59">
        <v>1</v>
      </c>
      <c r="J7" s="60" t="s">
        <v>157</v>
      </c>
      <c r="K7" s="15">
        <v>74893.016329999999</v>
      </c>
      <c r="L7" s="61">
        <v>90807.139496000003</v>
      </c>
      <c r="M7" s="62">
        <f t="shared" ref="M7:M26" si="2">(K7/L7)-1</f>
        <v>-0.17525189378640227</v>
      </c>
      <c r="N7" s="63">
        <f t="shared" ref="N7:N26" si="3">K7/$K$30</f>
        <v>0.12844921084334329</v>
      </c>
      <c r="R7" s="19"/>
    </row>
    <row r="8" spans="1:18" ht="41.4" x14ac:dyDescent="0.3">
      <c r="A8" s="59">
        <v>2</v>
      </c>
      <c r="B8" s="60" t="s">
        <v>65</v>
      </c>
      <c r="C8" s="15">
        <v>171025.91735</v>
      </c>
      <c r="D8" s="61">
        <v>214452.71157999997</v>
      </c>
      <c r="E8" s="62">
        <f t="shared" si="0"/>
        <v>-0.20250056019366269</v>
      </c>
      <c r="F8" s="63">
        <f t="shared" si="1"/>
        <v>0.12063787787605555</v>
      </c>
      <c r="I8" s="59">
        <v>2</v>
      </c>
      <c r="J8" s="60" t="s">
        <v>156</v>
      </c>
      <c r="K8" s="15">
        <v>71436.283752000003</v>
      </c>
      <c r="L8" s="61">
        <v>84052.689387999999</v>
      </c>
      <c r="M8" s="62">
        <f t="shared" si="2"/>
        <v>-0.15010115354858844</v>
      </c>
      <c r="N8" s="63">
        <f t="shared" si="3"/>
        <v>0.12252055963527711</v>
      </c>
      <c r="P8" s="19"/>
    </row>
    <row r="9" spans="1:18" ht="27.6" x14ac:dyDescent="0.3">
      <c r="A9" s="59">
        <v>3</v>
      </c>
      <c r="B9" s="60" t="s">
        <v>157</v>
      </c>
      <c r="C9" s="15">
        <v>167267.01211999997</v>
      </c>
      <c r="D9" s="61">
        <v>149033.6956500001</v>
      </c>
      <c r="E9" s="62">
        <f t="shared" si="0"/>
        <v>0.12234358404974488</v>
      </c>
      <c r="F9" s="63">
        <f t="shared" si="1"/>
        <v>0.11798642973818997</v>
      </c>
      <c r="I9" s="59">
        <v>3</v>
      </c>
      <c r="J9" s="60" t="s">
        <v>66</v>
      </c>
      <c r="K9" s="15">
        <v>47204.269696000003</v>
      </c>
      <c r="L9" s="61">
        <v>43262.032477000001</v>
      </c>
      <c r="M9" s="62">
        <f t="shared" si="2"/>
        <v>9.1124641938537421E-2</v>
      </c>
      <c r="N9" s="63">
        <f t="shared" si="3"/>
        <v>8.0960168090582568E-2</v>
      </c>
    </row>
    <row r="10" spans="1:18" ht="27.6" x14ac:dyDescent="0.3">
      <c r="A10" s="59">
        <v>4</v>
      </c>
      <c r="B10" s="60" t="s">
        <v>66</v>
      </c>
      <c r="C10" s="15">
        <v>92731.188620000015</v>
      </c>
      <c r="D10" s="61">
        <v>75871.418439999994</v>
      </c>
      <c r="E10" s="62">
        <f t="shared" si="0"/>
        <v>0.22221503863583258</v>
      </c>
      <c r="F10" s="63">
        <f t="shared" si="1"/>
        <v>6.5410517782210478E-2</v>
      </c>
      <c r="I10" s="59">
        <v>4</v>
      </c>
      <c r="J10" s="60" t="s">
        <v>65</v>
      </c>
      <c r="K10" s="15">
        <v>36483.998266000002</v>
      </c>
      <c r="L10" s="61">
        <v>38720.391973999998</v>
      </c>
      <c r="M10" s="62">
        <f t="shared" si="2"/>
        <v>-5.7757517266397773E-2</v>
      </c>
      <c r="N10" s="63">
        <f t="shared" si="3"/>
        <v>6.2573802142355306E-2</v>
      </c>
    </row>
    <row r="11" spans="1:18" ht="27.6" x14ac:dyDescent="0.3">
      <c r="A11" s="59">
        <v>5</v>
      </c>
      <c r="B11" s="60" t="s">
        <v>163</v>
      </c>
      <c r="C11" s="15">
        <v>64103.177199999998</v>
      </c>
      <c r="D11" s="61">
        <v>47876.911629999988</v>
      </c>
      <c r="E11" s="62">
        <f t="shared" si="0"/>
        <v>0.33891629634340337</v>
      </c>
      <c r="F11" s="63">
        <f t="shared" si="1"/>
        <v>4.5216955314993659E-2</v>
      </c>
      <c r="I11" s="59">
        <v>5</v>
      </c>
      <c r="J11" s="60" t="s">
        <v>163</v>
      </c>
      <c r="K11" s="15">
        <v>26045.681431000001</v>
      </c>
      <c r="L11" s="61">
        <v>32384.936601000001</v>
      </c>
      <c r="M11" s="62">
        <f t="shared" si="2"/>
        <v>-0.19574703042044095</v>
      </c>
      <c r="N11" s="63">
        <f t="shared" si="3"/>
        <v>4.4671017267453011E-2</v>
      </c>
    </row>
    <row r="12" spans="1:18" ht="41.4" x14ac:dyDescent="0.3">
      <c r="A12" s="59">
        <v>6</v>
      </c>
      <c r="B12" s="60" t="s">
        <v>158</v>
      </c>
      <c r="C12" s="15">
        <v>59761.542000000001</v>
      </c>
      <c r="D12" s="61">
        <v>77588.751709999997</v>
      </c>
      <c r="E12" s="62">
        <f t="shared" si="0"/>
        <v>-0.22976538888822384</v>
      </c>
      <c r="F12" s="63">
        <f t="shared" si="1"/>
        <v>4.2154462418270228E-2</v>
      </c>
      <c r="I12" s="59">
        <v>6</v>
      </c>
      <c r="J12" s="60" t="s">
        <v>198</v>
      </c>
      <c r="K12" s="15">
        <v>19287.8334</v>
      </c>
      <c r="L12" s="61">
        <v>2521.9687600000002</v>
      </c>
      <c r="M12" s="62">
        <f t="shared" si="2"/>
        <v>6.6479271694071258</v>
      </c>
      <c r="N12" s="63">
        <f t="shared" si="3"/>
        <v>3.3080614194937429E-2</v>
      </c>
    </row>
    <row r="13" spans="1:18" ht="27.6" x14ac:dyDescent="0.3">
      <c r="A13" s="59">
        <v>7</v>
      </c>
      <c r="B13" s="60" t="s">
        <v>161</v>
      </c>
      <c r="C13" s="15">
        <v>45304.950960000002</v>
      </c>
      <c r="D13" s="61">
        <v>44134.97851999999</v>
      </c>
      <c r="E13" s="62">
        <f t="shared" si="0"/>
        <v>2.6508961355216965E-2</v>
      </c>
      <c r="F13" s="63">
        <f t="shared" si="1"/>
        <v>3.1957104664482983E-2</v>
      </c>
      <c r="I13" s="59">
        <v>7</v>
      </c>
      <c r="J13" s="60" t="s">
        <v>68</v>
      </c>
      <c r="K13" s="15">
        <v>17036.189269999999</v>
      </c>
      <c r="L13" s="61">
        <v>20312.637350000001</v>
      </c>
      <c r="M13" s="62">
        <f t="shared" si="2"/>
        <v>-0.16130096863074261</v>
      </c>
      <c r="N13" s="63">
        <f t="shared" si="3"/>
        <v>2.9218813378634988E-2</v>
      </c>
    </row>
    <row r="14" spans="1:18" ht="27.6" x14ac:dyDescent="0.3">
      <c r="A14" s="59">
        <v>8</v>
      </c>
      <c r="B14" s="60" t="s">
        <v>162</v>
      </c>
      <c r="C14" s="15">
        <v>41046.435279999983</v>
      </c>
      <c r="D14" s="61">
        <v>36479.792280000001</v>
      </c>
      <c r="E14" s="62">
        <f t="shared" si="0"/>
        <v>0.12518281258151887</v>
      </c>
      <c r="F14" s="63">
        <f t="shared" si="1"/>
        <v>2.8953242428294779E-2</v>
      </c>
      <c r="I14" s="59">
        <v>8</v>
      </c>
      <c r="J14" s="60" t="s">
        <v>165</v>
      </c>
      <c r="K14" s="15">
        <v>15660.254472000001</v>
      </c>
      <c r="L14" s="61">
        <v>13623.31511</v>
      </c>
      <c r="M14" s="62">
        <f t="shared" si="2"/>
        <v>0.14951862638080038</v>
      </c>
      <c r="N14" s="63">
        <f t="shared" si="3"/>
        <v>2.6858943959085401E-2</v>
      </c>
    </row>
    <row r="15" spans="1:18" ht="41.4" x14ac:dyDescent="0.3">
      <c r="A15" s="59">
        <v>9</v>
      </c>
      <c r="B15" s="60" t="s">
        <v>160</v>
      </c>
      <c r="C15" s="15">
        <v>40750.932919999999</v>
      </c>
      <c r="D15" s="61">
        <v>59043.76756</v>
      </c>
      <c r="E15" s="62">
        <f t="shared" si="0"/>
        <v>-0.3098182144527093</v>
      </c>
      <c r="F15" s="63">
        <f t="shared" si="1"/>
        <v>2.8744801636570737E-2</v>
      </c>
      <c r="I15" s="59">
        <v>9</v>
      </c>
      <c r="J15" s="60" t="s">
        <v>159</v>
      </c>
      <c r="K15" s="15">
        <v>15655.047055999999</v>
      </c>
      <c r="L15" s="61">
        <v>17641.445637000001</v>
      </c>
      <c r="M15" s="62">
        <f t="shared" si="2"/>
        <v>-0.11259840162043522</v>
      </c>
      <c r="N15" s="63">
        <f t="shared" si="3"/>
        <v>2.6850012706099331E-2</v>
      </c>
    </row>
    <row r="16" spans="1:18" ht="41.25" customHeight="1" x14ac:dyDescent="0.3">
      <c r="A16" s="59">
        <v>10</v>
      </c>
      <c r="B16" s="60" t="s">
        <v>165</v>
      </c>
      <c r="C16" s="15">
        <v>39715.33797</v>
      </c>
      <c r="D16" s="61">
        <v>31468.344809999999</v>
      </c>
      <c r="E16" s="62">
        <f t="shared" si="0"/>
        <v>0.26207267048183858</v>
      </c>
      <c r="F16" s="63">
        <f t="shared" si="1"/>
        <v>2.8014315994143283E-2</v>
      </c>
      <c r="I16" s="59">
        <v>10</v>
      </c>
      <c r="J16" s="60" t="s">
        <v>158</v>
      </c>
      <c r="K16" s="15">
        <v>15181.936972</v>
      </c>
      <c r="L16" s="61">
        <v>15678.205827</v>
      </c>
      <c r="M16" s="62">
        <f t="shared" si="2"/>
        <v>-3.1653421346552135E-2</v>
      </c>
      <c r="N16" s="63">
        <f t="shared" si="3"/>
        <v>2.6038580346851636E-2</v>
      </c>
    </row>
    <row r="17" spans="1:14" ht="41.4" x14ac:dyDescent="0.3">
      <c r="A17" s="59">
        <v>11</v>
      </c>
      <c r="B17" s="60" t="s">
        <v>159</v>
      </c>
      <c r="C17" s="15">
        <v>37595.165809999991</v>
      </c>
      <c r="D17" s="61">
        <v>43248.51829</v>
      </c>
      <c r="E17" s="62">
        <f t="shared" si="0"/>
        <v>-0.13071783042581575</v>
      </c>
      <c r="F17" s="63">
        <f t="shared" si="1"/>
        <v>2.6518793712623452E-2</v>
      </c>
      <c r="I17" s="59">
        <v>11</v>
      </c>
      <c r="J17" s="60" t="s">
        <v>162</v>
      </c>
      <c r="K17" s="15">
        <v>13120.069965999999</v>
      </c>
      <c r="L17" s="61">
        <v>11859.308591999999</v>
      </c>
      <c r="M17" s="62">
        <f t="shared" si="2"/>
        <v>0.10630985476256849</v>
      </c>
      <c r="N17" s="63">
        <f t="shared" si="3"/>
        <v>2.2502266779006491E-2</v>
      </c>
    </row>
    <row r="18" spans="1:14" ht="14.4" x14ac:dyDescent="0.3">
      <c r="A18" s="59">
        <v>12</v>
      </c>
      <c r="B18" s="60" t="s">
        <v>69</v>
      </c>
      <c r="C18" s="15">
        <v>24835.233799999998</v>
      </c>
      <c r="D18" s="61">
        <v>30786.499969999997</v>
      </c>
      <c r="E18" s="62">
        <f t="shared" si="0"/>
        <v>-0.19330765679110096</v>
      </c>
      <c r="F18" s="63">
        <f t="shared" si="1"/>
        <v>1.7518221498887269E-2</v>
      </c>
      <c r="I18" s="59">
        <v>12</v>
      </c>
      <c r="J18" s="60" t="s">
        <v>69</v>
      </c>
      <c r="K18" s="15">
        <v>12195.552460000001</v>
      </c>
      <c r="L18" s="61">
        <v>14719.496450000001</v>
      </c>
      <c r="M18" s="62">
        <f t="shared" si="2"/>
        <v>-0.17146945200017349</v>
      </c>
      <c r="N18" s="63">
        <f t="shared" si="3"/>
        <v>2.0916624353639439E-2</v>
      </c>
    </row>
    <row r="19" spans="1:14" ht="27.6" x14ac:dyDescent="0.3">
      <c r="A19" s="59">
        <v>13</v>
      </c>
      <c r="B19" s="60" t="s">
        <v>68</v>
      </c>
      <c r="C19" s="15">
        <v>14285.847790000002</v>
      </c>
      <c r="D19" s="61">
        <v>16072.70384</v>
      </c>
      <c r="E19" s="62">
        <f t="shared" si="0"/>
        <v>-0.11117333261333817</v>
      </c>
      <c r="F19" s="63">
        <f t="shared" si="1"/>
        <v>1.0076919263172356E-2</v>
      </c>
      <c r="I19" s="59">
        <v>13</v>
      </c>
      <c r="J19" s="60" t="s">
        <v>168</v>
      </c>
      <c r="K19" s="15">
        <v>10227.868777</v>
      </c>
      <c r="L19" s="61">
        <v>10405.540005999999</v>
      </c>
      <c r="M19" s="62">
        <f t="shared" si="2"/>
        <v>-1.7074676460573035E-2</v>
      </c>
      <c r="N19" s="63">
        <f t="shared" si="3"/>
        <v>1.7541844852744504E-2</v>
      </c>
    </row>
    <row r="20" spans="1:14" ht="27.6" x14ac:dyDescent="0.3">
      <c r="A20" s="59">
        <v>14</v>
      </c>
      <c r="B20" s="60" t="s">
        <v>168</v>
      </c>
      <c r="C20" s="15">
        <v>13790.602150000001</v>
      </c>
      <c r="D20" s="61">
        <v>13444.14561</v>
      </c>
      <c r="E20" s="62">
        <f t="shared" si="0"/>
        <v>2.5770067511192485E-2</v>
      </c>
      <c r="F20" s="63">
        <f t="shared" si="1"/>
        <v>9.7275840047348783E-3</v>
      </c>
      <c r="I20" s="59">
        <v>14</v>
      </c>
      <c r="J20" s="60" t="s">
        <v>196</v>
      </c>
      <c r="K20" s="15">
        <v>10067.975563</v>
      </c>
      <c r="L20" s="61">
        <v>8050.5894799999996</v>
      </c>
      <c r="M20" s="62">
        <f t="shared" si="2"/>
        <v>0.25058861689715672</v>
      </c>
      <c r="N20" s="63">
        <f t="shared" si="3"/>
        <v>1.7267611577548206E-2</v>
      </c>
    </row>
    <row r="21" spans="1:14" ht="41.4" x14ac:dyDescent="0.3">
      <c r="A21" s="59">
        <v>15</v>
      </c>
      <c r="B21" s="60" t="s">
        <v>195</v>
      </c>
      <c r="C21" s="15">
        <v>12847.623949999999</v>
      </c>
      <c r="D21" s="61">
        <v>12539.481600000001</v>
      </c>
      <c r="E21" s="62">
        <f t="shared" si="0"/>
        <v>2.4573771056053628E-2</v>
      </c>
      <c r="F21" s="63">
        <f t="shared" si="1"/>
        <v>9.062428157632604E-3</v>
      </c>
      <c r="I21" s="59">
        <v>15</v>
      </c>
      <c r="J21" s="60" t="s">
        <v>167</v>
      </c>
      <c r="K21" s="15">
        <v>6928.9988199999998</v>
      </c>
      <c r="L21" s="61">
        <v>7878.8664360000002</v>
      </c>
      <c r="M21" s="62">
        <f t="shared" si="2"/>
        <v>-0.1205589184327176</v>
      </c>
      <c r="N21" s="63">
        <f t="shared" si="3"/>
        <v>1.1883944244437361E-2</v>
      </c>
    </row>
    <row r="22" spans="1:14" ht="27.6" x14ac:dyDescent="0.3">
      <c r="A22" s="59">
        <v>16</v>
      </c>
      <c r="B22" s="60" t="s">
        <v>196</v>
      </c>
      <c r="C22" s="15">
        <v>12581.305330000001</v>
      </c>
      <c r="D22" s="61">
        <v>9722.1376200000013</v>
      </c>
      <c r="E22" s="62">
        <f t="shared" si="0"/>
        <v>0.29408838074028409</v>
      </c>
      <c r="F22" s="63">
        <f t="shared" si="1"/>
        <v>8.874572926954729E-3</v>
      </c>
      <c r="I22" s="59">
        <v>16</v>
      </c>
      <c r="J22" s="60" t="s">
        <v>160</v>
      </c>
      <c r="K22" s="15">
        <v>6581.0209400000003</v>
      </c>
      <c r="L22" s="61">
        <v>11656.980691999999</v>
      </c>
      <c r="M22" s="62">
        <f t="shared" si="2"/>
        <v>-0.43544378138016038</v>
      </c>
      <c r="N22" s="63">
        <f t="shared" si="3"/>
        <v>1.1287126459986143E-2</v>
      </c>
    </row>
    <row r="23" spans="1:14" ht="165.6" x14ac:dyDescent="0.3">
      <c r="A23" s="59">
        <v>17</v>
      </c>
      <c r="B23" s="60" t="s">
        <v>70</v>
      </c>
      <c r="C23" s="15">
        <v>12397.88213</v>
      </c>
      <c r="D23" s="61">
        <v>12106.624400000001</v>
      </c>
      <c r="E23" s="62">
        <f t="shared" si="0"/>
        <v>2.4057715873303076E-2</v>
      </c>
      <c r="F23" s="63">
        <f t="shared" si="1"/>
        <v>8.7451902816568731E-3</v>
      </c>
      <c r="I23" s="59">
        <v>17</v>
      </c>
      <c r="J23" s="60" t="s">
        <v>199</v>
      </c>
      <c r="K23" s="15">
        <v>6329.9679100000003</v>
      </c>
      <c r="L23" s="61">
        <v>7207.6545400000005</v>
      </c>
      <c r="M23" s="62">
        <f t="shared" si="2"/>
        <v>-0.12177146187142318</v>
      </c>
      <c r="N23" s="63">
        <f t="shared" si="3"/>
        <v>1.085654474271042E-2</v>
      </c>
    </row>
    <row r="24" spans="1:14" ht="96.6" x14ac:dyDescent="0.3">
      <c r="A24" s="59">
        <v>18</v>
      </c>
      <c r="B24" s="60" t="s">
        <v>67</v>
      </c>
      <c r="C24" s="15">
        <v>11185.328530000001</v>
      </c>
      <c r="D24" s="61">
        <v>20276.991630000004</v>
      </c>
      <c r="E24" s="62">
        <f t="shared" si="0"/>
        <v>-0.44837337144967804</v>
      </c>
      <c r="F24" s="63">
        <f t="shared" si="1"/>
        <v>7.8898819437070548E-3</v>
      </c>
      <c r="I24" s="59">
        <v>18</v>
      </c>
      <c r="J24" s="60" t="s">
        <v>164</v>
      </c>
      <c r="K24" s="15">
        <v>6312.1369999999997</v>
      </c>
      <c r="L24" s="61">
        <v>18124.987000000001</v>
      </c>
      <c r="M24" s="62">
        <f t="shared" si="2"/>
        <v>-0.65174391573356716</v>
      </c>
      <c r="N24" s="63">
        <f t="shared" si="3"/>
        <v>1.0825962901701016E-2</v>
      </c>
    </row>
    <row r="25" spans="1:14" ht="110.4" x14ac:dyDescent="0.3">
      <c r="A25" s="59">
        <v>19</v>
      </c>
      <c r="B25" s="60" t="s">
        <v>166</v>
      </c>
      <c r="C25" s="15">
        <v>10476.998150000001</v>
      </c>
      <c r="D25" s="61">
        <v>13991.549970000002</v>
      </c>
      <c r="E25" s="62">
        <f t="shared" si="0"/>
        <v>-0.25119102798015447</v>
      </c>
      <c r="F25" s="63">
        <f t="shared" si="1"/>
        <v>7.3902414494335126E-3</v>
      </c>
      <c r="I25" s="59">
        <v>19</v>
      </c>
      <c r="J25" s="60" t="s">
        <v>200</v>
      </c>
      <c r="K25" s="15">
        <v>5596.52</v>
      </c>
      <c r="L25" s="61">
        <v>2935.78</v>
      </c>
      <c r="M25" s="62">
        <f t="shared" si="2"/>
        <v>0.90631450585534346</v>
      </c>
      <c r="N25" s="63">
        <f t="shared" si="3"/>
        <v>9.5986062879541076E-3</v>
      </c>
    </row>
    <row r="26" spans="1:14" ht="41.4" x14ac:dyDescent="0.3">
      <c r="A26" s="59">
        <v>20</v>
      </c>
      <c r="B26" s="60" t="s">
        <v>197</v>
      </c>
      <c r="C26" s="15">
        <v>10325.821569999998</v>
      </c>
      <c r="D26" s="61">
        <v>14076.511519999998</v>
      </c>
      <c r="E26" s="62">
        <f t="shared" si="0"/>
        <v>-0.26645024547957041</v>
      </c>
      <c r="F26" s="63">
        <f t="shared" si="1"/>
        <v>7.2836048526045225E-3</v>
      </c>
      <c r="I26" s="59">
        <v>20</v>
      </c>
      <c r="J26" s="60" t="s">
        <v>169</v>
      </c>
      <c r="K26" s="15">
        <v>5372.6450000000004</v>
      </c>
      <c r="L26" s="61">
        <v>8036.0950000000003</v>
      </c>
      <c r="M26" s="62">
        <f t="shared" si="2"/>
        <v>-0.33143585286137112</v>
      </c>
      <c r="N26" s="63">
        <f t="shared" si="3"/>
        <v>9.2146376819782997E-3</v>
      </c>
    </row>
    <row r="27" spans="1:14" ht="12.75" customHeight="1" x14ac:dyDescent="0.3">
      <c r="A27" s="64"/>
      <c r="B27" s="65"/>
      <c r="C27" s="65"/>
      <c r="D27" s="65"/>
      <c r="E27" s="65"/>
      <c r="F27" s="66"/>
      <c r="I27" s="64"/>
      <c r="J27" s="65"/>
      <c r="K27" s="65"/>
      <c r="L27" s="65"/>
      <c r="M27" s="65"/>
      <c r="N27" s="66"/>
    </row>
    <row r="28" spans="1:14" ht="14.4" x14ac:dyDescent="0.3">
      <c r="A28" s="67"/>
      <c r="B28" s="68" t="s">
        <v>71</v>
      </c>
      <c r="C28" s="69">
        <f>SUM(C7:C26)</f>
        <v>1067259.3471800003</v>
      </c>
      <c r="D28" s="70">
        <f>SUM(D7:D27)</f>
        <v>1099053.7876200003</v>
      </c>
      <c r="E28" s="62">
        <f>(C28/D28)-1</f>
        <v>-2.8928921221272441E-2</v>
      </c>
      <c r="F28" s="71">
        <f>C28/$C$30</f>
        <v>0.75282100386979534</v>
      </c>
      <c r="I28" s="67"/>
      <c r="J28" s="68" t="s">
        <v>71</v>
      </c>
      <c r="K28" s="69">
        <f>SUM(K7:K26)</f>
        <v>421617.26708099997</v>
      </c>
      <c r="L28" s="70">
        <f>SUM(L7:L26)</f>
        <v>459880.06081600016</v>
      </c>
      <c r="M28" s="62">
        <f>(K28/L28)-1</f>
        <v>-8.3201680166579917E-2</v>
      </c>
      <c r="N28" s="71">
        <f>K28/$K$30</f>
        <v>0.72311689244632604</v>
      </c>
    </row>
    <row r="29" spans="1:14" ht="14.4" x14ac:dyDescent="0.3">
      <c r="A29" s="64"/>
      <c r="B29" s="65"/>
      <c r="C29" s="65"/>
      <c r="D29" s="65"/>
      <c r="E29" s="65"/>
      <c r="F29" s="66"/>
      <c r="I29" s="64"/>
      <c r="J29" s="65"/>
      <c r="K29" s="65"/>
      <c r="L29" s="65"/>
      <c r="M29" s="65"/>
      <c r="N29" s="66"/>
    </row>
    <row r="30" spans="1:14" ht="14.4" x14ac:dyDescent="0.3">
      <c r="A30" s="72" t="s">
        <v>72</v>
      </c>
      <c r="B30" s="43"/>
      <c r="C30" s="44">
        <f>'Ranking capítulos'!D31</f>
        <v>1417680.0882199998</v>
      </c>
      <c r="D30" s="73">
        <f>'Ranking capítulos'!C31</f>
        <v>1516462.2172400001</v>
      </c>
      <c r="E30" s="74">
        <f>'Export-Import Provincias'!J16/100</f>
        <v>-6.513985505012207E-2</v>
      </c>
      <c r="F30" s="75">
        <f>C30/$C$30</f>
        <v>1</v>
      </c>
      <c r="I30" s="72" t="s">
        <v>72</v>
      </c>
      <c r="J30" s="43"/>
      <c r="K30" s="76">
        <f>'Export-Import Provincias'!I16</f>
        <v>583055.48035900004</v>
      </c>
      <c r="L30" s="73">
        <f>'Export-Import Provincias'!G16</f>
        <v>750032.36955800001</v>
      </c>
      <c r="M30" s="74">
        <f>'Export-Import Provincias'!K16/100</f>
        <v>-0.22262624384784988</v>
      </c>
      <c r="N30" s="75">
        <f>K30/K30</f>
        <v>1</v>
      </c>
    </row>
    <row r="31" spans="1:14" thickBot="1" x14ac:dyDescent="0.35">
      <c r="A31" s="20" t="s">
        <v>73</v>
      </c>
      <c r="B31" s="47"/>
      <c r="C31" s="21">
        <f>'Ranking capítulos'!D32</f>
        <v>3200885.469670001</v>
      </c>
      <c r="D31" s="77">
        <f>'Ranking capítulos'!C32</f>
        <v>3400017.0810300009</v>
      </c>
      <c r="E31" s="78">
        <f>(C31-D31)/D31</f>
        <v>-5.856782675329239E-2</v>
      </c>
      <c r="F31" s="79">
        <f>C30/C31</f>
        <v>0.4429024723481147</v>
      </c>
      <c r="I31" s="20" t="s">
        <v>73</v>
      </c>
      <c r="J31" s="47"/>
      <c r="K31" s="21">
        <v>2569233.17</v>
      </c>
      <c r="L31" s="21">
        <v>2920976.7</v>
      </c>
      <c r="M31" s="78">
        <f>(K31-L31)/L31</f>
        <v>-0.12041983422873596</v>
      </c>
      <c r="N31" s="79">
        <f>K31/$K$30</f>
        <v>4.4064986207111314</v>
      </c>
    </row>
    <row r="32" spans="1:14" ht="14.4" x14ac:dyDescent="0.3">
      <c r="B32" s="9" t="s">
        <v>44</v>
      </c>
      <c r="E32" s="39"/>
    </row>
    <row r="33" spans="1:649" s="1" customFormat="1" ht="14.4" x14ac:dyDescent="0.3">
      <c r="B33" s="1" t="s">
        <v>74</v>
      </c>
      <c r="E33" s="38"/>
      <c r="F33" s="80"/>
      <c r="K33" s="9"/>
      <c r="L33" s="9"/>
    </row>
    <row r="34" spans="1:649" ht="14.4" x14ac:dyDescent="0.3">
      <c r="B34" s="1" t="s">
        <v>54</v>
      </c>
      <c r="K34" s="9"/>
      <c r="L34" s="9"/>
    </row>
    <row r="35" spans="1:649" s="50" customFormat="1" ht="14.4" x14ac:dyDescent="0.3">
      <c r="A35" s="1"/>
      <c r="B35" s="1" t="s">
        <v>55</v>
      </c>
      <c r="C35" s="1"/>
      <c r="D35" s="1"/>
      <c r="E35" s="1"/>
      <c r="F35" s="1"/>
      <c r="G35" s="1"/>
      <c r="H35" s="1"/>
      <c r="I35" s="1"/>
      <c r="J35" s="1"/>
      <c r="K35" s="1"/>
      <c r="L35" s="4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/>
      <c r="IL35" s="1"/>
      <c r="IM35" s="1"/>
      <c r="IN35" s="1"/>
      <c r="IO35" s="1"/>
      <c r="IP35" s="1"/>
      <c r="IQ35" s="1"/>
      <c r="IR35" s="1"/>
      <c r="IS35" s="1"/>
      <c r="IT35" s="1"/>
      <c r="IU35" s="1"/>
      <c r="IV35" s="1"/>
      <c r="IW35" s="1"/>
      <c r="IX35" s="1"/>
      <c r="IY35" s="1"/>
      <c r="IZ35" s="1"/>
      <c r="JA35" s="1"/>
      <c r="JB35" s="1"/>
      <c r="JC35" s="1"/>
      <c r="JD35" s="1"/>
      <c r="JE35" s="1"/>
      <c r="JF35" s="1"/>
      <c r="JG35" s="1"/>
      <c r="JH35" s="1"/>
      <c r="JI35" s="1"/>
      <c r="JJ35" s="1"/>
      <c r="JK35" s="1"/>
      <c r="JL35" s="1"/>
      <c r="JM35" s="1"/>
      <c r="JN35" s="1"/>
      <c r="JO35" s="1"/>
      <c r="JP35" s="1"/>
      <c r="JQ35" s="1"/>
      <c r="JR35" s="1"/>
      <c r="JS35" s="1"/>
      <c r="JT35" s="1"/>
      <c r="JU35" s="1"/>
      <c r="JV35" s="1"/>
      <c r="JW35" s="1"/>
      <c r="JX35" s="1"/>
      <c r="JY35" s="1"/>
      <c r="JZ35" s="1"/>
      <c r="KA35" s="1"/>
      <c r="KB35" s="1"/>
      <c r="KC35" s="1"/>
      <c r="KD35" s="1"/>
      <c r="KE35" s="1"/>
      <c r="KF35" s="1"/>
      <c r="KG35" s="1"/>
      <c r="KH35" s="1"/>
      <c r="KI35" s="1"/>
      <c r="KJ35" s="1"/>
      <c r="KK35" s="1"/>
      <c r="KL35" s="1"/>
      <c r="KM35" s="1"/>
      <c r="KN35" s="1"/>
      <c r="KO35" s="1"/>
      <c r="KP35" s="1"/>
      <c r="KQ35" s="1"/>
      <c r="KR35" s="1"/>
      <c r="KS35" s="1"/>
      <c r="KT35" s="1"/>
      <c r="KU35" s="1"/>
      <c r="KV35" s="1"/>
      <c r="KW35" s="1"/>
      <c r="KX35" s="1"/>
      <c r="KY35" s="1"/>
      <c r="KZ35" s="1"/>
      <c r="LA35" s="1"/>
      <c r="LB35" s="1"/>
      <c r="LC35" s="1"/>
      <c r="LD35" s="1"/>
      <c r="LE35" s="1"/>
      <c r="LF35" s="1"/>
      <c r="LG35" s="1"/>
      <c r="LH35" s="1"/>
      <c r="LI35" s="1"/>
      <c r="LJ35" s="1"/>
      <c r="LK35" s="1"/>
      <c r="LL35" s="1"/>
      <c r="LM35" s="1"/>
      <c r="LN35" s="1"/>
      <c r="LO35" s="1"/>
      <c r="LP35" s="1"/>
      <c r="LQ35" s="1"/>
      <c r="LR35" s="1"/>
      <c r="LS35" s="1"/>
      <c r="LT35" s="1"/>
      <c r="LU35" s="1"/>
      <c r="LV35" s="1"/>
      <c r="LW35" s="1"/>
      <c r="LX35" s="1"/>
      <c r="LY35" s="1"/>
      <c r="LZ35" s="1"/>
      <c r="MA35" s="1"/>
      <c r="MB35" s="1"/>
      <c r="MC35" s="1"/>
      <c r="MD35" s="1"/>
      <c r="ME35" s="1"/>
      <c r="MF35" s="1"/>
      <c r="MG35" s="1"/>
      <c r="MH35" s="1"/>
      <c r="MI35" s="1"/>
      <c r="MJ35" s="1"/>
      <c r="MK35" s="1"/>
      <c r="ML35" s="1"/>
      <c r="MM35" s="1"/>
      <c r="MN35" s="1"/>
      <c r="MO35" s="1"/>
      <c r="MP35" s="1"/>
      <c r="MQ35" s="1"/>
      <c r="MR35" s="1"/>
      <c r="MS35" s="1"/>
      <c r="MT35" s="1"/>
      <c r="MU35" s="1"/>
      <c r="MV35" s="1"/>
      <c r="MW35" s="1"/>
      <c r="MX35" s="1"/>
      <c r="MY35" s="1"/>
      <c r="MZ35" s="1"/>
      <c r="NA35" s="1"/>
      <c r="NB35" s="1"/>
      <c r="NC35" s="1"/>
      <c r="ND35" s="1"/>
      <c r="NE35" s="1"/>
      <c r="NF35" s="1"/>
      <c r="NG35" s="1"/>
      <c r="NH35" s="1"/>
      <c r="NI35" s="1"/>
      <c r="NJ35" s="1"/>
      <c r="NK35" s="1"/>
      <c r="NL35" s="1"/>
      <c r="NM35" s="1"/>
      <c r="NN35" s="1"/>
      <c r="NO35" s="1"/>
      <c r="NP35" s="1"/>
      <c r="NQ35" s="1"/>
      <c r="NR35" s="1"/>
      <c r="NS35" s="1"/>
      <c r="NT35" s="1"/>
      <c r="NU35" s="1"/>
      <c r="NV35" s="1"/>
      <c r="NW35" s="1"/>
      <c r="NX35" s="1"/>
      <c r="NY35" s="1"/>
      <c r="NZ35" s="1"/>
      <c r="OA35" s="1"/>
      <c r="OB35" s="1"/>
      <c r="OC35" s="1"/>
      <c r="OD35" s="1"/>
      <c r="OE35" s="1"/>
      <c r="OF35" s="1"/>
      <c r="OG35" s="1"/>
      <c r="OH35" s="1"/>
      <c r="OI35" s="1"/>
      <c r="OJ35" s="1"/>
      <c r="OK35" s="1"/>
      <c r="OL35" s="1"/>
      <c r="OM35" s="1"/>
      <c r="ON35" s="1"/>
      <c r="OO35" s="1"/>
      <c r="OP35" s="1"/>
      <c r="OQ35" s="1"/>
      <c r="OR35" s="1"/>
      <c r="OS35" s="1"/>
      <c r="OT35" s="1"/>
      <c r="OU35" s="1"/>
      <c r="OV35" s="1"/>
      <c r="OW35" s="1"/>
      <c r="OX35" s="1"/>
      <c r="OY35" s="1"/>
      <c r="OZ35" s="1"/>
      <c r="PA35" s="1"/>
      <c r="PB35" s="1"/>
      <c r="PC35" s="1"/>
      <c r="PD35" s="1"/>
      <c r="PE35" s="1"/>
      <c r="PF35" s="1"/>
      <c r="PG35" s="1"/>
      <c r="PH35" s="1"/>
      <c r="PI35" s="1"/>
      <c r="PJ35" s="1"/>
      <c r="PK35" s="1"/>
      <c r="PL35" s="1"/>
      <c r="PM35" s="1"/>
      <c r="PN35" s="1"/>
      <c r="PO35" s="1"/>
      <c r="PP35" s="1"/>
      <c r="PQ35" s="1"/>
      <c r="PR35" s="1"/>
      <c r="PS35" s="1"/>
      <c r="PT35" s="1"/>
      <c r="PU35" s="1"/>
      <c r="PV35" s="1"/>
      <c r="PW35" s="1"/>
      <c r="PX35" s="1"/>
      <c r="PY35" s="1"/>
      <c r="PZ35" s="1"/>
      <c r="QA35" s="1"/>
      <c r="QB35" s="1"/>
      <c r="QC35" s="1"/>
      <c r="QD35" s="1"/>
      <c r="QE35" s="1"/>
      <c r="QF35" s="1"/>
      <c r="QG35" s="1"/>
      <c r="QH35" s="1"/>
      <c r="QI35" s="1"/>
      <c r="QJ35" s="1"/>
      <c r="QK35" s="1"/>
      <c r="QL35" s="1"/>
      <c r="QM35" s="1"/>
      <c r="QN35" s="1"/>
      <c r="QO35" s="1"/>
      <c r="QP35" s="1"/>
      <c r="QQ35" s="1"/>
      <c r="QR35" s="1"/>
      <c r="QS35" s="1"/>
      <c r="QT35" s="1"/>
      <c r="QU35" s="1"/>
      <c r="QV35" s="1"/>
      <c r="QW35" s="1"/>
      <c r="QX35" s="1"/>
      <c r="QY35" s="1"/>
      <c r="QZ35" s="1"/>
      <c r="RA35" s="1"/>
      <c r="RB35" s="1"/>
      <c r="RC35" s="1"/>
      <c r="RD35" s="1"/>
      <c r="RE35" s="1"/>
      <c r="RF35" s="1"/>
      <c r="RG35" s="1"/>
      <c r="RH35" s="1"/>
      <c r="RI35" s="1"/>
      <c r="RJ35" s="1"/>
      <c r="RK35" s="1"/>
      <c r="RL35" s="1"/>
      <c r="RM35" s="1"/>
      <c r="RN35" s="1"/>
      <c r="RO35" s="1"/>
      <c r="RP35" s="1"/>
      <c r="RQ35" s="1"/>
      <c r="RR35" s="1"/>
      <c r="RS35" s="1"/>
      <c r="RT35" s="1"/>
      <c r="RU35" s="1"/>
      <c r="RV35" s="1"/>
      <c r="RW35" s="1"/>
      <c r="RX35" s="1"/>
      <c r="RY35" s="1"/>
      <c r="RZ35" s="1"/>
      <c r="SA35" s="1"/>
      <c r="SB35" s="1"/>
      <c r="SC35" s="1"/>
      <c r="SD35" s="1"/>
      <c r="SE35" s="1"/>
      <c r="SF35" s="1"/>
      <c r="SG35" s="1"/>
      <c r="SH35" s="1"/>
      <c r="SI35" s="1"/>
      <c r="SJ35" s="1"/>
      <c r="SK35" s="1"/>
      <c r="SL35" s="1"/>
      <c r="SM35" s="1"/>
      <c r="SN35" s="1"/>
      <c r="SO35" s="1"/>
      <c r="SP35" s="1"/>
      <c r="SQ35" s="1"/>
      <c r="SR35" s="1"/>
      <c r="SS35" s="1"/>
      <c r="ST35" s="1"/>
      <c r="SU35" s="1"/>
      <c r="SV35" s="1"/>
      <c r="SW35" s="1"/>
      <c r="SX35" s="1"/>
      <c r="SY35" s="1"/>
      <c r="SZ35" s="1"/>
      <c r="TA35" s="1"/>
      <c r="TB35" s="1"/>
      <c r="TC35" s="1"/>
      <c r="TD35" s="1"/>
      <c r="TE35" s="1"/>
      <c r="TF35" s="1"/>
      <c r="TG35" s="1"/>
      <c r="TH35" s="1"/>
      <c r="TI35" s="1"/>
      <c r="TJ35" s="1"/>
      <c r="TK35" s="1"/>
      <c r="TL35" s="1"/>
      <c r="TM35" s="1"/>
      <c r="TN35" s="1"/>
      <c r="TO35" s="1"/>
      <c r="TP35" s="1"/>
      <c r="TQ35" s="1"/>
      <c r="TR35" s="1"/>
      <c r="TS35" s="1"/>
      <c r="TT35" s="1"/>
      <c r="TU35" s="1"/>
      <c r="TV35" s="1"/>
      <c r="TW35" s="1"/>
      <c r="TX35" s="1"/>
      <c r="TY35" s="1"/>
      <c r="TZ35" s="1"/>
      <c r="UA35" s="1"/>
      <c r="UB35" s="1"/>
      <c r="UC35" s="1"/>
      <c r="UD35" s="1"/>
      <c r="UE35" s="1"/>
      <c r="UF35" s="1"/>
      <c r="UG35" s="1"/>
      <c r="UH35" s="1"/>
      <c r="UI35" s="1"/>
      <c r="UJ35" s="1"/>
      <c r="UK35" s="1"/>
      <c r="UL35" s="1"/>
      <c r="UM35" s="1"/>
      <c r="UN35" s="1"/>
      <c r="UO35" s="1"/>
      <c r="UP35" s="1"/>
      <c r="UQ35" s="1"/>
      <c r="UR35" s="1"/>
      <c r="US35" s="1"/>
      <c r="UT35" s="1"/>
      <c r="UU35" s="1"/>
      <c r="UV35" s="1"/>
      <c r="UW35" s="1"/>
      <c r="UX35" s="1"/>
      <c r="UY35" s="1"/>
      <c r="UZ35" s="1"/>
      <c r="VA35" s="1"/>
      <c r="VB35" s="1"/>
      <c r="VC35" s="1"/>
      <c r="VD35" s="1"/>
      <c r="VE35" s="1"/>
      <c r="VF35" s="1"/>
      <c r="VG35" s="1"/>
      <c r="VH35" s="1"/>
      <c r="VI35" s="1"/>
      <c r="VJ35" s="1"/>
      <c r="VK35" s="1"/>
      <c r="VL35" s="1"/>
      <c r="VM35" s="1"/>
      <c r="VN35" s="1"/>
      <c r="VO35" s="1"/>
      <c r="VP35" s="1"/>
      <c r="VQ35" s="1"/>
      <c r="VR35" s="1"/>
      <c r="VS35" s="1"/>
      <c r="VT35" s="1"/>
      <c r="VU35" s="1"/>
      <c r="VV35" s="1"/>
      <c r="VW35" s="1"/>
      <c r="VX35" s="1"/>
      <c r="VY35" s="1"/>
      <c r="VZ35" s="1"/>
      <c r="WA35" s="1"/>
      <c r="WB35" s="1"/>
      <c r="WC35" s="1"/>
      <c r="WD35" s="1"/>
      <c r="WE35" s="1"/>
      <c r="WF35" s="1"/>
      <c r="WG35" s="1"/>
      <c r="WH35" s="1"/>
      <c r="WI35" s="1"/>
      <c r="WJ35" s="1"/>
      <c r="WK35" s="1"/>
      <c r="WL35" s="1"/>
      <c r="WM35" s="1"/>
      <c r="WN35" s="1"/>
      <c r="WO35" s="1"/>
      <c r="WP35" s="1"/>
      <c r="WQ35" s="1"/>
      <c r="WR35" s="1"/>
      <c r="WS35" s="1"/>
      <c r="WT35" s="1"/>
      <c r="WU35" s="1"/>
      <c r="WV35" s="1"/>
      <c r="WW35" s="1"/>
      <c r="WX35" s="1"/>
      <c r="WY35" s="1"/>
      <c r="WZ35" s="1"/>
      <c r="XA35" s="1"/>
      <c r="XB35" s="1"/>
      <c r="XC35" s="1"/>
      <c r="XD35" s="1"/>
      <c r="XE35" s="1"/>
      <c r="XF35" s="1"/>
      <c r="XG35" s="1"/>
      <c r="XH35" s="1"/>
      <c r="XI35" s="1"/>
      <c r="XJ35" s="1"/>
      <c r="XK35" s="1"/>
      <c r="XL35" s="1"/>
      <c r="XM35" s="1"/>
      <c r="XN35" s="1"/>
      <c r="XO35" s="1"/>
      <c r="XP35" s="1"/>
      <c r="XQ35" s="1"/>
      <c r="XR35" s="1"/>
      <c r="XS35" s="1"/>
      <c r="XT35" s="1"/>
      <c r="XU35" s="1"/>
      <c r="XV35" s="1"/>
      <c r="XW35" s="1"/>
      <c r="XX35" s="1"/>
      <c r="XY35" s="1"/>
    </row>
    <row r="36" spans="1:649" s="50" customFormat="1" ht="14.4" x14ac:dyDescent="0.3">
      <c r="A36" s="9"/>
      <c r="B36" s="1"/>
      <c r="C36" s="9"/>
      <c r="D36" s="9"/>
      <c r="E36" s="9"/>
      <c r="F36" s="9"/>
      <c r="G36" s="9"/>
      <c r="H36" s="9"/>
      <c r="I36" s="9"/>
      <c r="J36" s="9"/>
      <c r="K36" s="9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  <c r="IQ36" s="1"/>
      <c r="IR36" s="1"/>
      <c r="IS36" s="1"/>
      <c r="IT36" s="1"/>
      <c r="IU36" s="1"/>
      <c r="IV36" s="1"/>
      <c r="IW36" s="1"/>
      <c r="IX36" s="1"/>
      <c r="IY36" s="1"/>
      <c r="IZ36" s="1"/>
      <c r="JA36" s="1"/>
      <c r="JB36" s="1"/>
      <c r="JC36" s="1"/>
      <c r="JD36" s="1"/>
      <c r="JE36" s="1"/>
      <c r="JF36" s="1"/>
      <c r="JG36" s="1"/>
      <c r="JH36" s="1"/>
      <c r="JI36" s="1"/>
      <c r="JJ36" s="1"/>
      <c r="JK36" s="1"/>
      <c r="JL36" s="1"/>
      <c r="JM36" s="1"/>
      <c r="JN36" s="1"/>
      <c r="JO36" s="1"/>
      <c r="JP36" s="1"/>
      <c r="JQ36" s="1"/>
      <c r="JR36" s="1"/>
      <c r="JS36" s="1"/>
      <c r="JT36" s="1"/>
      <c r="JU36" s="1"/>
      <c r="JV36" s="1"/>
      <c r="JW36" s="1"/>
      <c r="JX36" s="1"/>
      <c r="JY36" s="1"/>
      <c r="JZ36" s="1"/>
      <c r="KA36" s="1"/>
      <c r="KB36" s="1"/>
      <c r="KC36" s="1"/>
      <c r="KD36" s="1"/>
      <c r="KE36" s="1"/>
      <c r="KF36" s="1"/>
      <c r="KG36" s="1"/>
      <c r="KH36" s="1"/>
      <c r="KI36" s="1"/>
      <c r="KJ36" s="1"/>
      <c r="KK36" s="1"/>
      <c r="KL36" s="1"/>
      <c r="KM36" s="1"/>
      <c r="KN36" s="1"/>
      <c r="KO36" s="1"/>
      <c r="KP36" s="1"/>
      <c r="KQ36" s="1"/>
      <c r="KR36" s="1"/>
      <c r="KS36" s="1"/>
      <c r="KT36" s="1"/>
      <c r="KU36" s="1"/>
      <c r="KV36" s="1"/>
      <c r="KW36" s="1"/>
      <c r="KX36" s="1"/>
      <c r="KY36" s="1"/>
      <c r="KZ36" s="1"/>
      <c r="LA36" s="1"/>
      <c r="LB36" s="1"/>
      <c r="LC36" s="1"/>
      <c r="LD36" s="1"/>
      <c r="LE36" s="1"/>
      <c r="LF36" s="1"/>
      <c r="LG36" s="1"/>
      <c r="LH36" s="1"/>
      <c r="LI36" s="1"/>
      <c r="LJ36" s="1"/>
      <c r="LK36" s="1"/>
      <c r="LL36" s="1"/>
      <c r="LM36" s="1"/>
      <c r="LN36" s="1"/>
      <c r="LO36" s="1"/>
      <c r="LP36" s="1"/>
      <c r="LQ36" s="1"/>
      <c r="LR36" s="1"/>
      <c r="LS36" s="1"/>
      <c r="LT36" s="1"/>
      <c r="LU36" s="1"/>
      <c r="LV36" s="1"/>
      <c r="LW36" s="1"/>
      <c r="LX36" s="1"/>
      <c r="LY36" s="1"/>
      <c r="LZ36" s="1"/>
      <c r="MA36" s="1"/>
      <c r="MB36" s="1"/>
      <c r="MC36" s="1"/>
      <c r="MD36" s="1"/>
      <c r="ME36" s="1"/>
      <c r="MF36" s="1"/>
      <c r="MG36" s="1"/>
      <c r="MH36" s="1"/>
      <c r="MI36" s="1"/>
      <c r="MJ36" s="1"/>
      <c r="MK36" s="1"/>
      <c r="ML36" s="1"/>
      <c r="MM36" s="1"/>
      <c r="MN36" s="1"/>
      <c r="MO36" s="1"/>
      <c r="MP36" s="1"/>
      <c r="MQ36" s="1"/>
      <c r="MR36" s="1"/>
      <c r="MS36" s="1"/>
      <c r="MT36" s="1"/>
      <c r="MU36" s="1"/>
      <c r="MV36" s="1"/>
      <c r="MW36" s="1"/>
      <c r="MX36" s="1"/>
      <c r="MY36" s="1"/>
      <c r="MZ36" s="1"/>
      <c r="NA36" s="1"/>
      <c r="NB36" s="1"/>
      <c r="NC36" s="1"/>
      <c r="ND36" s="1"/>
      <c r="NE36" s="1"/>
      <c r="NF36" s="1"/>
      <c r="NG36" s="1"/>
      <c r="NH36" s="1"/>
      <c r="NI36" s="1"/>
      <c r="NJ36" s="1"/>
      <c r="NK36" s="1"/>
      <c r="NL36" s="1"/>
      <c r="NM36" s="1"/>
      <c r="NN36" s="1"/>
      <c r="NO36" s="1"/>
      <c r="NP36" s="1"/>
      <c r="NQ36" s="1"/>
      <c r="NR36" s="1"/>
      <c r="NS36" s="1"/>
      <c r="NT36" s="1"/>
      <c r="NU36" s="1"/>
      <c r="NV36" s="1"/>
      <c r="NW36" s="1"/>
      <c r="NX36" s="1"/>
      <c r="NY36" s="1"/>
      <c r="NZ36" s="1"/>
      <c r="OA36" s="1"/>
      <c r="OB36" s="1"/>
      <c r="OC36" s="1"/>
      <c r="OD36" s="1"/>
      <c r="OE36" s="1"/>
      <c r="OF36" s="1"/>
      <c r="OG36" s="1"/>
      <c r="OH36" s="1"/>
      <c r="OI36" s="1"/>
      <c r="OJ36" s="1"/>
      <c r="OK36" s="1"/>
      <c r="OL36" s="1"/>
      <c r="OM36" s="1"/>
      <c r="ON36" s="1"/>
      <c r="OO36" s="1"/>
      <c r="OP36" s="1"/>
      <c r="OQ36" s="1"/>
      <c r="OR36" s="1"/>
      <c r="OS36" s="1"/>
      <c r="OT36" s="1"/>
      <c r="OU36" s="1"/>
      <c r="OV36" s="1"/>
      <c r="OW36" s="1"/>
      <c r="OX36" s="1"/>
      <c r="OY36" s="1"/>
      <c r="OZ36" s="1"/>
      <c r="PA36" s="1"/>
      <c r="PB36" s="1"/>
      <c r="PC36" s="1"/>
      <c r="PD36" s="1"/>
      <c r="PE36" s="1"/>
      <c r="PF36" s="1"/>
      <c r="PG36" s="1"/>
      <c r="PH36" s="1"/>
      <c r="PI36" s="1"/>
      <c r="PJ36" s="1"/>
      <c r="PK36" s="1"/>
      <c r="PL36" s="1"/>
      <c r="PM36" s="1"/>
      <c r="PN36" s="1"/>
      <c r="PO36" s="1"/>
      <c r="PP36" s="1"/>
      <c r="PQ36" s="1"/>
      <c r="PR36" s="1"/>
      <c r="PS36" s="1"/>
      <c r="PT36" s="1"/>
      <c r="PU36" s="1"/>
      <c r="PV36" s="1"/>
      <c r="PW36" s="1"/>
      <c r="PX36" s="1"/>
      <c r="PY36" s="1"/>
      <c r="PZ36" s="1"/>
      <c r="QA36" s="1"/>
      <c r="QB36" s="1"/>
      <c r="QC36" s="1"/>
      <c r="QD36" s="1"/>
      <c r="QE36" s="1"/>
      <c r="QF36" s="1"/>
      <c r="QG36" s="1"/>
      <c r="QH36" s="1"/>
      <c r="QI36" s="1"/>
      <c r="QJ36" s="1"/>
      <c r="QK36" s="1"/>
      <c r="QL36" s="1"/>
      <c r="QM36" s="1"/>
      <c r="QN36" s="1"/>
      <c r="QO36" s="1"/>
      <c r="QP36" s="1"/>
      <c r="QQ36" s="1"/>
      <c r="QR36" s="1"/>
      <c r="QS36" s="1"/>
      <c r="QT36" s="1"/>
      <c r="QU36" s="1"/>
      <c r="QV36" s="1"/>
      <c r="QW36" s="1"/>
      <c r="QX36" s="1"/>
      <c r="QY36" s="1"/>
      <c r="QZ36" s="1"/>
      <c r="RA36" s="1"/>
      <c r="RB36" s="1"/>
      <c r="RC36" s="1"/>
      <c r="RD36" s="1"/>
      <c r="RE36" s="1"/>
      <c r="RF36" s="1"/>
      <c r="RG36" s="1"/>
      <c r="RH36" s="1"/>
      <c r="RI36" s="1"/>
      <c r="RJ36" s="1"/>
      <c r="RK36" s="1"/>
      <c r="RL36" s="1"/>
      <c r="RM36" s="1"/>
      <c r="RN36" s="1"/>
      <c r="RO36" s="1"/>
      <c r="RP36" s="1"/>
      <c r="RQ36" s="1"/>
      <c r="RR36" s="1"/>
      <c r="RS36" s="1"/>
      <c r="RT36" s="1"/>
      <c r="RU36" s="1"/>
      <c r="RV36" s="1"/>
      <c r="RW36" s="1"/>
      <c r="RX36" s="1"/>
      <c r="RY36" s="1"/>
      <c r="RZ36" s="1"/>
      <c r="SA36" s="1"/>
      <c r="SB36" s="1"/>
      <c r="SC36" s="1"/>
      <c r="SD36" s="1"/>
      <c r="SE36" s="1"/>
      <c r="SF36" s="1"/>
      <c r="SG36" s="1"/>
      <c r="SH36" s="1"/>
      <c r="SI36" s="1"/>
      <c r="SJ36" s="1"/>
      <c r="SK36" s="1"/>
      <c r="SL36" s="1"/>
      <c r="SM36" s="1"/>
      <c r="SN36" s="1"/>
      <c r="SO36" s="1"/>
      <c r="SP36" s="1"/>
      <c r="SQ36" s="1"/>
      <c r="SR36" s="1"/>
      <c r="SS36" s="1"/>
      <c r="ST36" s="1"/>
      <c r="SU36" s="1"/>
      <c r="SV36" s="1"/>
      <c r="SW36" s="1"/>
      <c r="SX36" s="1"/>
      <c r="SY36" s="1"/>
      <c r="SZ36" s="1"/>
      <c r="TA36" s="1"/>
      <c r="TB36" s="1"/>
      <c r="TC36" s="1"/>
      <c r="TD36" s="1"/>
      <c r="TE36" s="1"/>
      <c r="TF36" s="1"/>
      <c r="TG36" s="1"/>
      <c r="TH36" s="1"/>
      <c r="TI36" s="1"/>
      <c r="TJ36" s="1"/>
      <c r="TK36" s="1"/>
      <c r="TL36" s="1"/>
      <c r="TM36" s="1"/>
      <c r="TN36" s="1"/>
      <c r="TO36" s="1"/>
      <c r="TP36" s="1"/>
      <c r="TQ36" s="1"/>
      <c r="TR36" s="1"/>
      <c r="TS36" s="1"/>
      <c r="TT36" s="1"/>
      <c r="TU36" s="1"/>
      <c r="TV36" s="1"/>
      <c r="TW36" s="1"/>
      <c r="TX36" s="1"/>
      <c r="TY36" s="1"/>
      <c r="TZ36" s="1"/>
      <c r="UA36" s="1"/>
      <c r="UB36" s="1"/>
      <c r="UC36" s="1"/>
      <c r="UD36" s="1"/>
      <c r="UE36" s="1"/>
      <c r="UF36" s="1"/>
      <c r="UG36" s="1"/>
      <c r="UH36" s="1"/>
      <c r="UI36" s="1"/>
      <c r="UJ36" s="1"/>
      <c r="UK36" s="1"/>
      <c r="UL36" s="1"/>
      <c r="UM36" s="1"/>
      <c r="UN36" s="1"/>
      <c r="UO36" s="1"/>
      <c r="UP36" s="1"/>
      <c r="UQ36" s="1"/>
      <c r="UR36" s="1"/>
      <c r="US36" s="1"/>
      <c r="UT36" s="1"/>
      <c r="UU36" s="1"/>
      <c r="UV36" s="1"/>
      <c r="UW36" s="1"/>
      <c r="UX36" s="1"/>
      <c r="UY36" s="1"/>
      <c r="UZ36" s="1"/>
      <c r="VA36" s="1"/>
      <c r="VB36" s="1"/>
      <c r="VC36" s="1"/>
      <c r="VD36" s="1"/>
      <c r="VE36" s="1"/>
      <c r="VF36" s="1"/>
      <c r="VG36" s="1"/>
      <c r="VH36" s="1"/>
      <c r="VI36" s="1"/>
      <c r="VJ36" s="1"/>
      <c r="VK36" s="1"/>
      <c r="VL36" s="1"/>
      <c r="VM36" s="1"/>
      <c r="VN36" s="1"/>
      <c r="VO36" s="1"/>
      <c r="VP36" s="1"/>
      <c r="VQ36" s="1"/>
      <c r="VR36" s="1"/>
      <c r="VS36" s="1"/>
      <c r="VT36" s="1"/>
      <c r="VU36" s="1"/>
      <c r="VV36" s="1"/>
      <c r="VW36" s="1"/>
      <c r="VX36" s="1"/>
      <c r="VY36" s="1"/>
      <c r="VZ36" s="1"/>
      <c r="WA36" s="1"/>
      <c r="WB36" s="1"/>
      <c r="WC36" s="1"/>
      <c r="WD36" s="1"/>
      <c r="WE36" s="1"/>
      <c r="WF36" s="1"/>
      <c r="WG36" s="1"/>
      <c r="WH36" s="1"/>
      <c r="WI36" s="1"/>
      <c r="WJ36" s="1"/>
      <c r="WK36" s="1"/>
      <c r="WL36" s="1"/>
      <c r="WM36" s="1"/>
      <c r="WN36" s="1"/>
      <c r="WO36" s="1"/>
      <c r="WP36" s="1"/>
      <c r="WQ36" s="1"/>
      <c r="WR36" s="1"/>
      <c r="WS36" s="1"/>
      <c r="WT36" s="1"/>
      <c r="WU36" s="1"/>
      <c r="WV36" s="1"/>
      <c r="WW36" s="1"/>
      <c r="WX36" s="1"/>
      <c r="WY36" s="1"/>
      <c r="WZ36" s="1"/>
      <c r="XA36" s="1"/>
      <c r="XB36" s="1"/>
      <c r="XC36" s="1"/>
      <c r="XD36" s="1"/>
      <c r="XE36" s="1"/>
      <c r="XF36" s="1"/>
      <c r="XG36" s="1"/>
      <c r="XH36" s="1"/>
      <c r="XI36" s="1"/>
      <c r="XJ36" s="1"/>
      <c r="XK36" s="1"/>
      <c r="XL36" s="1"/>
      <c r="XM36" s="1"/>
      <c r="XN36" s="1"/>
      <c r="XO36" s="1"/>
      <c r="XP36" s="1"/>
      <c r="XQ36" s="1"/>
      <c r="XR36" s="1"/>
      <c r="XS36" s="1"/>
      <c r="XT36" s="1"/>
      <c r="XU36" s="1"/>
      <c r="XV36" s="1"/>
      <c r="XW36" s="1"/>
      <c r="XX36" s="1"/>
      <c r="XY36" s="1"/>
    </row>
    <row r="37" spans="1:649" s="50" customFormat="1" ht="14.4" x14ac:dyDescent="0.3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  <c r="IS37" s="1"/>
      <c r="IT37" s="1"/>
      <c r="IU37" s="1"/>
      <c r="IV37" s="1"/>
      <c r="IW37" s="1"/>
      <c r="IX37" s="1"/>
      <c r="IY37" s="1"/>
      <c r="IZ37" s="1"/>
      <c r="JA37" s="1"/>
      <c r="JB37" s="1"/>
      <c r="JC37" s="1"/>
      <c r="JD37" s="1"/>
      <c r="JE37" s="1"/>
      <c r="JF37" s="1"/>
      <c r="JG37" s="1"/>
      <c r="JH37" s="1"/>
      <c r="JI37" s="1"/>
      <c r="JJ37" s="1"/>
      <c r="JK37" s="1"/>
      <c r="JL37" s="1"/>
      <c r="JM37" s="1"/>
      <c r="JN37" s="1"/>
      <c r="JO37" s="1"/>
      <c r="JP37" s="1"/>
      <c r="JQ37" s="1"/>
      <c r="JR37" s="1"/>
      <c r="JS37" s="1"/>
      <c r="JT37" s="1"/>
      <c r="JU37" s="1"/>
      <c r="JV37" s="1"/>
      <c r="JW37" s="1"/>
      <c r="JX37" s="1"/>
      <c r="JY37" s="1"/>
      <c r="JZ37" s="1"/>
      <c r="KA37" s="1"/>
      <c r="KB37" s="1"/>
      <c r="KC37" s="1"/>
      <c r="KD37" s="1"/>
      <c r="KE37" s="1"/>
      <c r="KF37" s="1"/>
      <c r="KG37" s="1"/>
      <c r="KH37" s="1"/>
      <c r="KI37" s="1"/>
      <c r="KJ37" s="1"/>
      <c r="KK37" s="1"/>
      <c r="KL37" s="1"/>
      <c r="KM37" s="1"/>
      <c r="KN37" s="1"/>
      <c r="KO37" s="1"/>
      <c r="KP37" s="1"/>
      <c r="KQ37" s="1"/>
      <c r="KR37" s="1"/>
      <c r="KS37" s="1"/>
      <c r="KT37" s="1"/>
      <c r="KU37" s="1"/>
      <c r="KV37" s="1"/>
      <c r="KW37" s="1"/>
      <c r="KX37" s="1"/>
      <c r="KY37" s="1"/>
      <c r="KZ37" s="1"/>
      <c r="LA37" s="1"/>
      <c r="LB37" s="1"/>
      <c r="LC37" s="1"/>
      <c r="LD37" s="1"/>
      <c r="LE37" s="1"/>
      <c r="LF37" s="1"/>
      <c r="LG37" s="1"/>
      <c r="LH37" s="1"/>
      <c r="LI37" s="1"/>
      <c r="LJ37" s="1"/>
      <c r="LK37" s="1"/>
      <c r="LL37" s="1"/>
      <c r="LM37" s="1"/>
      <c r="LN37" s="1"/>
      <c r="LO37" s="1"/>
      <c r="LP37" s="1"/>
      <c r="LQ37" s="1"/>
      <c r="LR37" s="1"/>
      <c r="LS37" s="1"/>
      <c r="LT37" s="1"/>
      <c r="LU37" s="1"/>
      <c r="LV37" s="1"/>
      <c r="LW37" s="1"/>
      <c r="LX37" s="1"/>
      <c r="LY37" s="1"/>
      <c r="LZ37" s="1"/>
      <c r="MA37" s="1"/>
      <c r="MB37" s="1"/>
      <c r="MC37" s="1"/>
      <c r="MD37" s="1"/>
      <c r="ME37" s="1"/>
      <c r="MF37" s="1"/>
      <c r="MG37" s="1"/>
      <c r="MH37" s="1"/>
      <c r="MI37" s="1"/>
      <c r="MJ37" s="1"/>
      <c r="MK37" s="1"/>
      <c r="ML37" s="1"/>
      <c r="MM37" s="1"/>
      <c r="MN37" s="1"/>
      <c r="MO37" s="1"/>
      <c r="MP37" s="1"/>
      <c r="MQ37" s="1"/>
      <c r="MR37" s="1"/>
      <c r="MS37" s="1"/>
      <c r="MT37" s="1"/>
      <c r="MU37" s="1"/>
      <c r="MV37" s="1"/>
      <c r="MW37" s="1"/>
      <c r="MX37" s="1"/>
      <c r="MY37" s="1"/>
      <c r="MZ37" s="1"/>
      <c r="NA37" s="1"/>
      <c r="NB37" s="1"/>
      <c r="NC37" s="1"/>
      <c r="ND37" s="1"/>
      <c r="NE37" s="1"/>
      <c r="NF37" s="1"/>
      <c r="NG37" s="1"/>
      <c r="NH37" s="1"/>
      <c r="NI37" s="1"/>
      <c r="NJ37" s="1"/>
      <c r="NK37" s="1"/>
      <c r="NL37" s="1"/>
      <c r="NM37" s="1"/>
      <c r="NN37" s="1"/>
      <c r="NO37" s="1"/>
      <c r="NP37" s="1"/>
      <c r="NQ37" s="1"/>
      <c r="NR37" s="1"/>
      <c r="NS37" s="1"/>
      <c r="NT37" s="1"/>
      <c r="NU37" s="1"/>
      <c r="NV37" s="1"/>
      <c r="NW37" s="1"/>
      <c r="NX37" s="1"/>
      <c r="NY37" s="1"/>
      <c r="NZ37" s="1"/>
      <c r="OA37" s="1"/>
      <c r="OB37" s="1"/>
      <c r="OC37" s="1"/>
      <c r="OD37" s="1"/>
      <c r="OE37" s="1"/>
      <c r="OF37" s="1"/>
      <c r="OG37" s="1"/>
      <c r="OH37" s="1"/>
      <c r="OI37" s="1"/>
      <c r="OJ37" s="1"/>
      <c r="OK37" s="1"/>
      <c r="OL37" s="1"/>
      <c r="OM37" s="1"/>
      <c r="ON37" s="1"/>
      <c r="OO37" s="1"/>
      <c r="OP37" s="1"/>
      <c r="OQ37" s="1"/>
      <c r="OR37" s="1"/>
      <c r="OS37" s="1"/>
      <c r="OT37" s="1"/>
      <c r="OU37" s="1"/>
      <c r="OV37" s="1"/>
      <c r="OW37" s="1"/>
      <c r="OX37" s="1"/>
      <c r="OY37" s="1"/>
      <c r="OZ37" s="1"/>
      <c r="PA37" s="1"/>
      <c r="PB37" s="1"/>
      <c r="PC37" s="1"/>
      <c r="PD37" s="1"/>
      <c r="PE37" s="1"/>
      <c r="PF37" s="1"/>
      <c r="PG37" s="1"/>
      <c r="PH37" s="1"/>
      <c r="PI37" s="1"/>
      <c r="PJ37" s="1"/>
      <c r="PK37" s="1"/>
      <c r="PL37" s="1"/>
      <c r="PM37" s="1"/>
      <c r="PN37" s="1"/>
      <c r="PO37" s="1"/>
      <c r="PP37" s="1"/>
      <c r="PQ37" s="1"/>
      <c r="PR37" s="1"/>
      <c r="PS37" s="1"/>
      <c r="PT37" s="1"/>
      <c r="PU37" s="1"/>
      <c r="PV37" s="1"/>
      <c r="PW37" s="1"/>
      <c r="PX37" s="1"/>
      <c r="PY37" s="1"/>
      <c r="PZ37" s="1"/>
      <c r="QA37" s="1"/>
      <c r="QB37" s="1"/>
      <c r="QC37" s="1"/>
      <c r="QD37" s="1"/>
      <c r="QE37" s="1"/>
      <c r="QF37" s="1"/>
      <c r="QG37" s="1"/>
      <c r="QH37" s="1"/>
      <c r="QI37" s="1"/>
      <c r="QJ37" s="1"/>
      <c r="QK37" s="1"/>
      <c r="QL37" s="1"/>
      <c r="QM37" s="1"/>
      <c r="QN37" s="1"/>
      <c r="QO37" s="1"/>
      <c r="QP37" s="1"/>
      <c r="QQ37" s="1"/>
      <c r="QR37" s="1"/>
      <c r="QS37" s="1"/>
      <c r="QT37" s="1"/>
      <c r="QU37" s="1"/>
      <c r="QV37" s="1"/>
      <c r="QW37" s="1"/>
      <c r="QX37" s="1"/>
      <c r="QY37" s="1"/>
      <c r="QZ37" s="1"/>
      <c r="RA37" s="1"/>
      <c r="RB37" s="1"/>
      <c r="RC37" s="1"/>
      <c r="RD37" s="1"/>
      <c r="RE37" s="1"/>
      <c r="RF37" s="1"/>
      <c r="RG37" s="1"/>
      <c r="RH37" s="1"/>
      <c r="RI37" s="1"/>
      <c r="RJ37" s="1"/>
      <c r="RK37" s="1"/>
      <c r="RL37" s="1"/>
      <c r="RM37" s="1"/>
      <c r="RN37" s="1"/>
      <c r="RO37" s="1"/>
      <c r="RP37" s="1"/>
      <c r="RQ37" s="1"/>
      <c r="RR37" s="1"/>
      <c r="RS37" s="1"/>
      <c r="RT37" s="1"/>
      <c r="RU37" s="1"/>
      <c r="RV37" s="1"/>
      <c r="RW37" s="1"/>
      <c r="RX37" s="1"/>
      <c r="RY37" s="1"/>
      <c r="RZ37" s="1"/>
      <c r="SA37" s="1"/>
      <c r="SB37" s="1"/>
      <c r="SC37" s="1"/>
      <c r="SD37" s="1"/>
      <c r="SE37" s="1"/>
      <c r="SF37" s="1"/>
      <c r="SG37" s="1"/>
      <c r="SH37" s="1"/>
      <c r="SI37" s="1"/>
      <c r="SJ37" s="1"/>
      <c r="SK37" s="1"/>
      <c r="SL37" s="1"/>
      <c r="SM37" s="1"/>
      <c r="SN37" s="1"/>
      <c r="SO37" s="1"/>
      <c r="SP37" s="1"/>
      <c r="SQ37" s="1"/>
      <c r="SR37" s="1"/>
      <c r="SS37" s="1"/>
      <c r="ST37" s="1"/>
      <c r="SU37" s="1"/>
      <c r="SV37" s="1"/>
      <c r="SW37" s="1"/>
      <c r="SX37" s="1"/>
      <c r="SY37" s="1"/>
      <c r="SZ37" s="1"/>
      <c r="TA37" s="1"/>
      <c r="TB37" s="1"/>
      <c r="TC37" s="1"/>
      <c r="TD37" s="1"/>
      <c r="TE37" s="1"/>
      <c r="TF37" s="1"/>
      <c r="TG37" s="1"/>
      <c r="TH37" s="1"/>
      <c r="TI37" s="1"/>
      <c r="TJ37" s="1"/>
      <c r="TK37" s="1"/>
      <c r="TL37" s="1"/>
      <c r="TM37" s="1"/>
      <c r="TN37" s="1"/>
      <c r="TO37" s="1"/>
      <c r="TP37" s="1"/>
      <c r="TQ37" s="1"/>
      <c r="TR37" s="1"/>
      <c r="TS37" s="1"/>
      <c r="TT37" s="1"/>
      <c r="TU37" s="1"/>
      <c r="TV37" s="1"/>
      <c r="TW37" s="1"/>
      <c r="TX37" s="1"/>
      <c r="TY37" s="1"/>
      <c r="TZ37" s="1"/>
      <c r="UA37" s="1"/>
      <c r="UB37" s="1"/>
      <c r="UC37" s="1"/>
      <c r="UD37" s="1"/>
      <c r="UE37" s="1"/>
      <c r="UF37" s="1"/>
      <c r="UG37" s="1"/>
      <c r="UH37" s="1"/>
      <c r="UI37" s="1"/>
      <c r="UJ37" s="1"/>
      <c r="UK37" s="1"/>
      <c r="UL37" s="1"/>
      <c r="UM37" s="1"/>
      <c r="UN37" s="1"/>
      <c r="UO37" s="1"/>
      <c r="UP37" s="1"/>
      <c r="UQ37" s="1"/>
      <c r="UR37" s="1"/>
      <c r="US37" s="1"/>
      <c r="UT37" s="1"/>
      <c r="UU37" s="1"/>
      <c r="UV37" s="1"/>
      <c r="UW37" s="1"/>
      <c r="UX37" s="1"/>
      <c r="UY37" s="1"/>
      <c r="UZ37" s="1"/>
      <c r="VA37" s="1"/>
      <c r="VB37" s="1"/>
      <c r="VC37" s="1"/>
      <c r="VD37" s="1"/>
      <c r="VE37" s="1"/>
      <c r="VF37" s="1"/>
      <c r="VG37" s="1"/>
      <c r="VH37" s="1"/>
      <c r="VI37" s="1"/>
      <c r="VJ37" s="1"/>
      <c r="VK37" s="1"/>
      <c r="VL37" s="1"/>
      <c r="VM37" s="1"/>
      <c r="VN37" s="1"/>
      <c r="VO37" s="1"/>
      <c r="VP37" s="1"/>
      <c r="VQ37" s="1"/>
      <c r="VR37" s="1"/>
      <c r="VS37" s="1"/>
      <c r="VT37" s="1"/>
      <c r="VU37" s="1"/>
      <c r="VV37" s="1"/>
      <c r="VW37" s="1"/>
      <c r="VX37" s="1"/>
      <c r="VY37" s="1"/>
      <c r="VZ37" s="1"/>
      <c r="WA37" s="1"/>
      <c r="WB37" s="1"/>
      <c r="WC37" s="1"/>
      <c r="WD37" s="1"/>
      <c r="WE37" s="1"/>
      <c r="WF37" s="1"/>
      <c r="WG37" s="1"/>
      <c r="WH37" s="1"/>
      <c r="WI37" s="1"/>
      <c r="WJ37" s="1"/>
      <c r="WK37" s="1"/>
      <c r="WL37" s="1"/>
      <c r="WM37" s="1"/>
      <c r="WN37" s="1"/>
      <c r="WO37" s="1"/>
      <c r="WP37" s="1"/>
      <c r="WQ37" s="1"/>
      <c r="WR37" s="1"/>
      <c r="WS37" s="1"/>
      <c r="WT37" s="1"/>
      <c r="WU37" s="1"/>
      <c r="WV37" s="1"/>
      <c r="WW37" s="1"/>
      <c r="WX37" s="1"/>
      <c r="WY37" s="1"/>
      <c r="WZ37" s="1"/>
      <c r="XA37" s="1"/>
      <c r="XB37" s="1"/>
      <c r="XC37" s="1"/>
      <c r="XD37" s="1"/>
      <c r="XE37" s="1"/>
      <c r="XF37" s="1"/>
      <c r="XG37" s="1"/>
      <c r="XH37" s="1"/>
      <c r="XI37" s="1"/>
      <c r="XJ37" s="1"/>
      <c r="XK37" s="1"/>
      <c r="XL37" s="1"/>
      <c r="XM37" s="1"/>
      <c r="XN37" s="1"/>
      <c r="XO37" s="1"/>
      <c r="XP37" s="1"/>
      <c r="XQ37" s="1"/>
      <c r="XR37" s="1"/>
      <c r="XS37" s="1"/>
      <c r="XT37" s="1"/>
      <c r="XU37" s="1"/>
      <c r="XV37" s="1"/>
      <c r="XW37" s="1"/>
      <c r="XX37" s="1"/>
      <c r="XY37" s="1"/>
    </row>
    <row r="38" spans="1:649" s="50" customFormat="1" ht="14.4" x14ac:dyDescent="0.3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1"/>
      <c r="M38" s="1"/>
      <c r="N38" s="1"/>
      <c r="O38" s="1"/>
      <c r="P38" s="1"/>
      <c r="Q38" s="4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1"/>
      <c r="IS38" s="1"/>
      <c r="IT38" s="1"/>
      <c r="IU38" s="1"/>
      <c r="IV38" s="1"/>
      <c r="IW38" s="1"/>
      <c r="IX38" s="1"/>
      <c r="IY38" s="1"/>
      <c r="IZ38" s="1"/>
      <c r="JA38" s="1"/>
      <c r="JB38" s="1"/>
      <c r="JC38" s="1"/>
      <c r="JD38" s="1"/>
      <c r="JE38" s="1"/>
      <c r="JF38" s="1"/>
      <c r="JG38" s="1"/>
      <c r="JH38" s="1"/>
      <c r="JI38" s="1"/>
      <c r="JJ38" s="1"/>
      <c r="JK38" s="1"/>
      <c r="JL38" s="1"/>
      <c r="JM38" s="1"/>
      <c r="JN38" s="1"/>
      <c r="JO38" s="1"/>
      <c r="JP38" s="1"/>
      <c r="JQ38" s="1"/>
      <c r="JR38" s="1"/>
      <c r="JS38" s="1"/>
      <c r="JT38" s="1"/>
      <c r="JU38" s="1"/>
      <c r="JV38" s="1"/>
      <c r="JW38" s="1"/>
      <c r="JX38" s="1"/>
      <c r="JY38" s="1"/>
      <c r="JZ38" s="1"/>
      <c r="KA38" s="1"/>
      <c r="KB38" s="1"/>
      <c r="KC38" s="1"/>
      <c r="KD38" s="1"/>
      <c r="KE38" s="1"/>
      <c r="KF38" s="1"/>
      <c r="KG38" s="1"/>
      <c r="KH38" s="1"/>
      <c r="KI38" s="1"/>
      <c r="KJ38" s="1"/>
      <c r="KK38" s="1"/>
      <c r="KL38" s="1"/>
      <c r="KM38" s="1"/>
      <c r="KN38" s="1"/>
      <c r="KO38" s="1"/>
      <c r="KP38" s="1"/>
      <c r="KQ38" s="1"/>
      <c r="KR38" s="1"/>
      <c r="KS38" s="1"/>
      <c r="KT38" s="1"/>
      <c r="KU38" s="1"/>
      <c r="KV38" s="1"/>
      <c r="KW38" s="1"/>
      <c r="KX38" s="1"/>
      <c r="KY38" s="1"/>
      <c r="KZ38" s="1"/>
      <c r="LA38" s="1"/>
      <c r="LB38" s="1"/>
      <c r="LC38" s="1"/>
      <c r="LD38" s="1"/>
      <c r="LE38" s="1"/>
      <c r="LF38" s="1"/>
      <c r="LG38" s="1"/>
      <c r="LH38" s="1"/>
      <c r="LI38" s="1"/>
      <c r="LJ38" s="1"/>
      <c r="LK38" s="1"/>
      <c r="LL38" s="1"/>
      <c r="LM38" s="1"/>
      <c r="LN38" s="1"/>
      <c r="LO38" s="1"/>
      <c r="LP38" s="1"/>
      <c r="LQ38" s="1"/>
      <c r="LR38" s="1"/>
      <c r="LS38" s="1"/>
      <c r="LT38" s="1"/>
      <c r="LU38" s="1"/>
      <c r="LV38" s="1"/>
      <c r="LW38" s="1"/>
      <c r="LX38" s="1"/>
      <c r="LY38" s="1"/>
      <c r="LZ38" s="1"/>
      <c r="MA38" s="1"/>
      <c r="MB38" s="1"/>
      <c r="MC38" s="1"/>
      <c r="MD38" s="1"/>
      <c r="ME38" s="1"/>
      <c r="MF38" s="1"/>
      <c r="MG38" s="1"/>
      <c r="MH38" s="1"/>
      <c r="MI38" s="1"/>
      <c r="MJ38" s="1"/>
      <c r="MK38" s="1"/>
      <c r="ML38" s="1"/>
      <c r="MM38" s="1"/>
      <c r="MN38" s="1"/>
      <c r="MO38" s="1"/>
      <c r="MP38" s="1"/>
      <c r="MQ38" s="1"/>
      <c r="MR38" s="1"/>
      <c r="MS38" s="1"/>
      <c r="MT38" s="1"/>
      <c r="MU38" s="1"/>
      <c r="MV38" s="1"/>
      <c r="MW38" s="1"/>
      <c r="MX38" s="1"/>
      <c r="MY38" s="1"/>
      <c r="MZ38" s="1"/>
      <c r="NA38" s="1"/>
      <c r="NB38" s="1"/>
      <c r="NC38" s="1"/>
      <c r="ND38" s="1"/>
      <c r="NE38" s="1"/>
      <c r="NF38" s="1"/>
      <c r="NG38" s="1"/>
      <c r="NH38" s="1"/>
      <c r="NI38" s="1"/>
      <c r="NJ38" s="1"/>
      <c r="NK38" s="1"/>
      <c r="NL38" s="1"/>
      <c r="NM38" s="1"/>
      <c r="NN38" s="1"/>
      <c r="NO38" s="1"/>
      <c r="NP38" s="1"/>
      <c r="NQ38" s="1"/>
      <c r="NR38" s="1"/>
      <c r="NS38" s="1"/>
      <c r="NT38" s="1"/>
      <c r="NU38" s="1"/>
      <c r="NV38" s="1"/>
      <c r="NW38" s="1"/>
      <c r="NX38" s="1"/>
      <c r="NY38" s="1"/>
      <c r="NZ38" s="1"/>
      <c r="OA38" s="1"/>
      <c r="OB38" s="1"/>
      <c r="OC38" s="1"/>
      <c r="OD38" s="1"/>
      <c r="OE38" s="1"/>
      <c r="OF38" s="1"/>
      <c r="OG38" s="1"/>
      <c r="OH38" s="1"/>
      <c r="OI38" s="1"/>
      <c r="OJ38" s="1"/>
      <c r="OK38" s="1"/>
      <c r="OL38" s="1"/>
      <c r="OM38" s="1"/>
      <c r="ON38" s="1"/>
      <c r="OO38" s="1"/>
      <c r="OP38" s="1"/>
      <c r="OQ38" s="1"/>
      <c r="OR38" s="1"/>
      <c r="OS38" s="1"/>
      <c r="OT38" s="1"/>
      <c r="OU38" s="1"/>
      <c r="OV38" s="1"/>
      <c r="OW38" s="1"/>
      <c r="OX38" s="1"/>
      <c r="OY38" s="1"/>
      <c r="OZ38" s="1"/>
      <c r="PA38" s="1"/>
      <c r="PB38" s="1"/>
      <c r="PC38" s="1"/>
      <c r="PD38" s="1"/>
      <c r="PE38" s="1"/>
      <c r="PF38" s="1"/>
      <c r="PG38" s="1"/>
      <c r="PH38" s="1"/>
      <c r="PI38" s="1"/>
      <c r="PJ38" s="1"/>
      <c r="PK38" s="1"/>
      <c r="PL38" s="1"/>
      <c r="PM38" s="1"/>
      <c r="PN38" s="1"/>
      <c r="PO38" s="1"/>
      <c r="PP38" s="1"/>
      <c r="PQ38" s="1"/>
      <c r="PR38" s="1"/>
      <c r="PS38" s="1"/>
      <c r="PT38" s="1"/>
      <c r="PU38" s="1"/>
      <c r="PV38" s="1"/>
      <c r="PW38" s="1"/>
      <c r="PX38" s="1"/>
      <c r="PY38" s="1"/>
      <c r="PZ38" s="1"/>
      <c r="QA38" s="1"/>
      <c r="QB38" s="1"/>
      <c r="QC38" s="1"/>
      <c r="QD38" s="1"/>
      <c r="QE38" s="1"/>
      <c r="QF38" s="1"/>
      <c r="QG38" s="1"/>
      <c r="QH38" s="1"/>
      <c r="QI38" s="1"/>
      <c r="QJ38" s="1"/>
      <c r="QK38" s="1"/>
      <c r="QL38" s="1"/>
      <c r="QM38" s="1"/>
      <c r="QN38" s="1"/>
      <c r="QO38" s="1"/>
      <c r="QP38" s="1"/>
      <c r="QQ38" s="1"/>
      <c r="QR38" s="1"/>
      <c r="QS38" s="1"/>
      <c r="QT38" s="1"/>
      <c r="QU38" s="1"/>
      <c r="QV38" s="1"/>
      <c r="QW38" s="1"/>
      <c r="QX38" s="1"/>
      <c r="QY38" s="1"/>
      <c r="QZ38" s="1"/>
      <c r="RA38" s="1"/>
      <c r="RB38" s="1"/>
      <c r="RC38" s="1"/>
      <c r="RD38" s="1"/>
      <c r="RE38" s="1"/>
      <c r="RF38" s="1"/>
      <c r="RG38" s="1"/>
      <c r="RH38" s="1"/>
      <c r="RI38" s="1"/>
      <c r="RJ38" s="1"/>
      <c r="RK38" s="1"/>
      <c r="RL38" s="1"/>
      <c r="RM38" s="1"/>
      <c r="RN38" s="1"/>
      <c r="RO38" s="1"/>
      <c r="RP38" s="1"/>
      <c r="RQ38" s="1"/>
      <c r="RR38" s="1"/>
      <c r="RS38" s="1"/>
      <c r="RT38" s="1"/>
      <c r="RU38" s="1"/>
      <c r="RV38" s="1"/>
      <c r="RW38" s="1"/>
      <c r="RX38" s="1"/>
      <c r="RY38" s="1"/>
      <c r="RZ38" s="1"/>
      <c r="SA38" s="1"/>
      <c r="SB38" s="1"/>
      <c r="SC38" s="1"/>
      <c r="SD38" s="1"/>
      <c r="SE38" s="1"/>
      <c r="SF38" s="1"/>
      <c r="SG38" s="1"/>
      <c r="SH38" s="1"/>
      <c r="SI38" s="1"/>
      <c r="SJ38" s="1"/>
      <c r="SK38" s="1"/>
      <c r="SL38" s="1"/>
      <c r="SM38" s="1"/>
      <c r="SN38" s="1"/>
      <c r="SO38" s="1"/>
      <c r="SP38" s="1"/>
      <c r="SQ38" s="1"/>
      <c r="SR38" s="1"/>
      <c r="SS38" s="1"/>
      <c r="ST38" s="1"/>
      <c r="SU38" s="1"/>
      <c r="SV38" s="1"/>
      <c r="SW38" s="1"/>
      <c r="SX38" s="1"/>
      <c r="SY38" s="1"/>
      <c r="SZ38" s="1"/>
      <c r="TA38" s="1"/>
      <c r="TB38" s="1"/>
      <c r="TC38" s="1"/>
      <c r="TD38" s="1"/>
      <c r="TE38" s="1"/>
      <c r="TF38" s="1"/>
      <c r="TG38" s="1"/>
      <c r="TH38" s="1"/>
      <c r="TI38" s="1"/>
      <c r="TJ38" s="1"/>
      <c r="TK38" s="1"/>
      <c r="TL38" s="1"/>
      <c r="TM38" s="1"/>
      <c r="TN38" s="1"/>
      <c r="TO38" s="1"/>
      <c r="TP38" s="1"/>
      <c r="TQ38" s="1"/>
      <c r="TR38" s="1"/>
      <c r="TS38" s="1"/>
      <c r="TT38" s="1"/>
      <c r="TU38" s="1"/>
      <c r="TV38" s="1"/>
      <c r="TW38" s="1"/>
      <c r="TX38" s="1"/>
      <c r="TY38" s="1"/>
      <c r="TZ38" s="1"/>
      <c r="UA38" s="1"/>
      <c r="UB38" s="1"/>
      <c r="UC38" s="1"/>
      <c r="UD38" s="1"/>
      <c r="UE38" s="1"/>
      <c r="UF38" s="1"/>
      <c r="UG38" s="1"/>
      <c r="UH38" s="1"/>
      <c r="UI38" s="1"/>
      <c r="UJ38" s="1"/>
      <c r="UK38" s="1"/>
      <c r="UL38" s="1"/>
      <c r="UM38" s="1"/>
      <c r="UN38" s="1"/>
      <c r="UO38" s="1"/>
      <c r="UP38" s="1"/>
      <c r="UQ38" s="1"/>
      <c r="UR38" s="1"/>
      <c r="US38" s="1"/>
      <c r="UT38" s="1"/>
      <c r="UU38" s="1"/>
      <c r="UV38" s="1"/>
      <c r="UW38" s="1"/>
      <c r="UX38" s="1"/>
      <c r="UY38" s="1"/>
      <c r="UZ38" s="1"/>
      <c r="VA38" s="1"/>
      <c r="VB38" s="1"/>
      <c r="VC38" s="1"/>
      <c r="VD38" s="1"/>
      <c r="VE38" s="1"/>
      <c r="VF38" s="1"/>
      <c r="VG38" s="1"/>
      <c r="VH38" s="1"/>
      <c r="VI38" s="1"/>
      <c r="VJ38" s="1"/>
      <c r="VK38" s="1"/>
      <c r="VL38" s="1"/>
      <c r="VM38" s="1"/>
      <c r="VN38" s="1"/>
      <c r="VO38" s="1"/>
      <c r="VP38" s="1"/>
      <c r="VQ38" s="1"/>
      <c r="VR38" s="1"/>
      <c r="VS38" s="1"/>
      <c r="VT38" s="1"/>
      <c r="VU38" s="1"/>
      <c r="VV38" s="1"/>
      <c r="VW38" s="1"/>
      <c r="VX38" s="1"/>
      <c r="VY38" s="1"/>
      <c r="VZ38" s="1"/>
      <c r="WA38" s="1"/>
      <c r="WB38" s="1"/>
      <c r="WC38" s="1"/>
      <c r="WD38" s="1"/>
      <c r="WE38" s="1"/>
      <c r="WF38" s="1"/>
      <c r="WG38" s="1"/>
      <c r="WH38" s="1"/>
      <c r="WI38" s="1"/>
      <c r="WJ38" s="1"/>
      <c r="WK38" s="1"/>
      <c r="WL38" s="1"/>
      <c r="WM38" s="1"/>
      <c r="WN38" s="1"/>
      <c r="WO38" s="1"/>
      <c r="WP38" s="1"/>
      <c r="WQ38" s="1"/>
      <c r="WR38" s="1"/>
      <c r="WS38" s="1"/>
      <c r="WT38" s="1"/>
      <c r="WU38" s="1"/>
      <c r="WV38" s="1"/>
      <c r="WW38" s="1"/>
      <c r="WX38" s="1"/>
      <c r="WY38" s="1"/>
      <c r="WZ38" s="1"/>
      <c r="XA38" s="1"/>
      <c r="XB38" s="1"/>
      <c r="XC38" s="1"/>
      <c r="XD38" s="1"/>
      <c r="XE38" s="1"/>
      <c r="XF38" s="1"/>
      <c r="XG38" s="1"/>
      <c r="XH38" s="1"/>
      <c r="XI38" s="1"/>
      <c r="XJ38" s="1"/>
      <c r="XK38" s="1"/>
      <c r="XL38" s="1"/>
      <c r="XM38" s="1"/>
      <c r="XN38" s="1"/>
      <c r="XO38" s="1"/>
      <c r="XP38" s="1"/>
      <c r="XQ38" s="1"/>
      <c r="XR38" s="1"/>
      <c r="XS38" s="1"/>
      <c r="XT38" s="1"/>
      <c r="XU38" s="1"/>
      <c r="XV38" s="1"/>
      <c r="XW38" s="1"/>
      <c r="XX38" s="1"/>
      <c r="XY38" s="1"/>
    </row>
    <row r="39" spans="1:649" s="50" customFormat="1" ht="14.4" x14ac:dyDescent="0.3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/>
      <c r="HB39" s="1"/>
      <c r="HC39" s="1"/>
      <c r="HD39" s="1"/>
      <c r="HE39" s="1"/>
      <c r="HF39" s="1"/>
      <c r="HG39" s="1"/>
      <c r="HH39" s="1"/>
      <c r="HI39" s="1"/>
      <c r="HJ39" s="1"/>
      <c r="HK39" s="1"/>
      <c r="HL39" s="1"/>
      <c r="HM39" s="1"/>
      <c r="HN39" s="1"/>
      <c r="HO39" s="1"/>
      <c r="HP39" s="1"/>
      <c r="HQ39" s="1"/>
      <c r="HR39" s="1"/>
      <c r="HS39" s="1"/>
      <c r="HT39" s="1"/>
      <c r="HU39" s="1"/>
      <c r="HV39" s="1"/>
      <c r="HW39" s="1"/>
      <c r="HX39" s="1"/>
      <c r="HY39" s="1"/>
      <c r="HZ39" s="1"/>
      <c r="IA39" s="1"/>
      <c r="IB39" s="1"/>
      <c r="IC39" s="1"/>
      <c r="ID39" s="1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1"/>
      <c r="IS39" s="1"/>
      <c r="IT39" s="1"/>
      <c r="IU39" s="1"/>
      <c r="IV39" s="1"/>
      <c r="IW39" s="1"/>
      <c r="IX39" s="1"/>
      <c r="IY39" s="1"/>
      <c r="IZ39" s="1"/>
      <c r="JA39" s="1"/>
      <c r="JB39" s="1"/>
      <c r="JC39" s="1"/>
      <c r="JD39" s="1"/>
      <c r="JE39" s="1"/>
      <c r="JF39" s="1"/>
      <c r="JG39" s="1"/>
      <c r="JH39" s="1"/>
      <c r="JI39" s="1"/>
      <c r="JJ39" s="1"/>
      <c r="JK39" s="1"/>
      <c r="JL39" s="1"/>
      <c r="JM39" s="1"/>
      <c r="JN39" s="1"/>
      <c r="JO39" s="1"/>
      <c r="JP39" s="1"/>
      <c r="JQ39" s="1"/>
      <c r="JR39" s="1"/>
      <c r="JS39" s="1"/>
      <c r="JT39" s="1"/>
      <c r="JU39" s="1"/>
      <c r="JV39" s="1"/>
      <c r="JW39" s="1"/>
      <c r="JX39" s="1"/>
      <c r="JY39" s="1"/>
      <c r="JZ39" s="1"/>
      <c r="KA39" s="1"/>
      <c r="KB39" s="1"/>
      <c r="KC39" s="1"/>
      <c r="KD39" s="1"/>
      <c r="KE39" s="1"/>
      <c r="KF39" s="1"/>
      <c r="KG39" s="1"/>
      <c r="KH39" s="1"/>
      <c r="KI39" s="1"/>
      <c r="KJ39" s="1"/>
      <c r="KK39" s="1"/>
      <c r="KL39" s="1"/>
      <c r="KM39" s="1"/>
      <c r="KN39" s="1"/>
      <c r="KO39" s="1"/>
      <c r="KP39" s="1"/>
      <c r="KQ39" s="1"/>
      <c r="KR39" s="1"/>
      <c r="KS39" s="1"/>
      <c r="KT39" s="1"/>
      <c r="KU39" s="1"/>
      <c r="KV39" s="1"/>
      <c r="KW39" s="1"/>
      <c r="KX39" s="1"/>
      <c r="KY39" s="1"/>
      <c r="KZ39" s="1"/>
      <c r="LA39" s="1"/>
      <c r="LB39" s="1"/>
      <c r="LC39" s="1"/>
      <c r="LD39" s="1"/>
      <c r="LE39" s="1"/>
      <c r="LF39" s="1"/>
      <c r="LG39" s="1"/>
      <c r="LH39" s="1"/>
      <c r="LI39" s="1"/>
      <c r="LJ39" s="1"/>
      <c r="LK39" s="1"/>
      <c r="LL39" s="1"/>
      <c r="LM39" s="1"/>
      <c r="LN39" s="1"/>
      <c r="LO39" s="1"/>
      <c r="LP39" s="1"/>
      <c r="LQ39" s="1"/>
      <c r="LR39" s="1"/>
      <c r="LS39" s="1"/>
      <c r="LT39" s="1"/>
      <c r="LU39" s="1"/>
      <c r="LV39" s="1"/>
      <c r="LW39" s="1"/>
      <c r="LX39" s="1"/>
      <c r="LY39" s="1"/>
      <c r="LZ39" s="1"/>
      <c r="MA39" s="1"/>
      <c r="MB39" s="1"/>
      <c r="MC39" s="1"/>
      <c r="MD39" s="1"/>
      <c r="ME39" s="1"/>
      <c r="MF39" s="1"/>
      <c r="MG39" s="1"/>
      <c r="MH39" s="1"/>
      <c r="MI39" s="1"/>
      <c r="MJ39" s="1"/>
      <c r="MK39" s="1"/>
      <c r="ML39" s="1"/>
      <c r="MM39" s="1"/>
      <c r="MN39" s="1"/>
      <c r="MO39" s="1"/>
      <c r="MP39" s="1"/>
      <c r="MQ39" s="1"/>
      <c r="MR39" s="1"/>
      <c r="MS39" s="1"/>
      <c r="MT39" s="1"/>
      <c r="MU39" s="1"/>
      <c r="MV39" s="1"/>
      <c r="MW39" s="1"/>
      <c r="MX39" s="1"/>
      <c r="MY39" s="1"/>
      <c r="MZ39" s="1"/>
      <c r="NA39" s="1"/>
      <c r="NB39" s="1"/>
      <c r="NC39" s="1"/>
      <c r="ND39" s="1"/>
      <c r="NE39" s="1"/>
      <c r="NF39" s="1"/>
      <c r="NG39" s="1"/>
      <c r="NH39" s="1"/>
      <c r="NI39" s="1"/>
      <c r="NJ39" s="1"/>
      <c r="NK39" s="1"/>
      <c r="NL39" s="1"/>
      <c r="NM39" s="1"/>
      <c r="NN39" s="1"/>
      <c r="NO39" s="1"/>
      <c r="NP39" s="1"/>
      <c r="NQ39" s="1"/>
      <c r="NR39" s="1"/>
      <c r="NS39" s="1"/>
      <c r="NT39" s="1"/>
      <c r="NU39" s="1"/>
      <c r="NV39" s="1"/>
      <c r="NW39" s="1"/>
      <c r="NX39" s="1"/>
      <c r="NY39" s="1"/>
      <c r="NZ39" s="1"/>
      <c r="OA39" s="1"/>
      <c r="OB39" s="1"/>
      <c r="OC39" s="1"/>
      <c r="OD39" s="1"/>
      <c r="OE39" s="1"/>
      <c r="OF39" s="1"/>
      <c r="OG39" s="1"/>
      <c r="OH39" s="1"/>
      <c r="OI39" s="1"/>
      <c r="OJ39" s="1"/>
      <c r="OK39" s="1"/>
      <c r="OL39" s="1"/>
      <c r="OM39" s="1"/>
      <c r="ON39" s="1"/>
      <c r="OO39" s="1"/>
      <c r="OP39" s="1"/>
      <c r="OQ39" s="1"/>
      <c r="OR39" s="1"/>
      <c r="OS39" s="1"/>
      <c r="OT39" s="1"/>
      <c r="OU39" s="1"/>
      <c r="OV39" s="1"/>
      <c r="OW39" s="1"/>
      <c r="OX39" s="1"/>
      <c r="OY39" s="1"/>
      <c r="OZ39" s="1"/>
      <c r="PA39" s="1"/>
      <c r="PB39" s="1"/>
      <c r="PC39" s="1"/>
      <c r="PD39" s="1"/>
      <c r="PE39" s="1"/>
      <c r="PF39" s="1"/>
      <c r="PG39" s="1"/>
      <c r="PH39" s="1"/>
      <c r="PI39" s="1"/>
      <c r="PJ39" s="1"/>
      <c r="PK39" s="1"/>
      <c r="PL39" s="1"/>
      <c r="PM39" s="1"/>
      <c r="PN39" s="1"/>
      <c r="PO39" s="1"/>
      <c r="PP39" s="1"/>
      <c r="PQ39" s="1"/>
      <c r="PR39" s="1"/>
      <c r="PS39" s="1"/>
      <c r="PT39" s="1"/>
      <c r="PU39" s="1"/>
      <c r="PV39" s="1"/>
      <c r="PW39" s="1"/>
      <c r="PX39" s="1"/>
      <c r="PY39" s="1"/>
      <c r="PZ39" s="1"/>
      <c r="QA39" s="1"/>
      <c r="QB39" s="1"/>
      <c r="QC39" s="1"/>
      <c r="QD39" s="1"/>
      <c r="QE39" s="1"/>
      <c r="QF39" s="1"/>
      <c r="QG39" s="1"/>
      <c r="QH39" s="1"/>
      <c r="QI39" s="1"/>
      <c r="QJ39" s="1"/>
      <c r="QK39" s="1"/>
      <c r="QL39" s="1"/>
      <c r="QM39" s="1"/>
      <c r="QN39" s="1"/>
      <c r="QO39" s="1"/>
      <c r="QP39" s="1"/>
      <c r="QQ39" s="1"/>
      <c r="QR39" s="1"/>
      <c r="QS39" s="1"/>
      <c r="QT39" s="1"/>
      <c r="QU39" s="1"/>
      <c r="QV39" s="1"/>
      <c r="QW39" s="1"/>
      <c r="QX39" s="1"/>
      <c r="QY39" s="1"/>
      <c r="QZ39" s="1"/>
      <c r="RA39" s="1"/>
      <c r="RB39" s="1"/>
      <c r="RC39" s="1"/>
      <c r="RD39" s="1"/>
      <c r="RE39" s="1"/>
      <c r="RF39" s="1"/>
      <c r="RG39" s="1"/>
      <c r="RH39" s="1"/>
      <c r="RI39" s="1"/>
      <c r="RJ39" s="1"/>
      <c r="RK39" s="1"/>
      <c r="RL39" s="1"/>
      <c r="RM39" s="1"/>
      <c r="RN39" s="1"/>
      <c r="RO39" s="1"/>
      <c r="RP39" s="1"/>
      <c r="RQ39" s="1"/>
      <c r="RR39" s="1"/>
      <c r="RS39" s="1"/>
      <c r="RT39" s="1"/>
      <c r="RU39" s="1"/>
      <c r="RV39" s="1"/>
      <c r="RW39" s="1"/>
      <c r="RX39" s="1"/>
      <c r="RY39" s="1"/>
      <c r="RZ39" s="1"/>
      <c r="SA39" s="1"/>
      <c r="SB39" s="1"/>
      <c r="SC39" s="1"/>
      <c r="SD39" s="1"/>
      <c r="SE39" s="1"/>
      <c r="SF39" s="1"/>
      <c r="SG39" s="1"/>
      <c r="SH39" s="1"/>
      <c r="SI39" s="1"/>
      <c r="SJ39" s="1"/>
      <c r="SK39" s="1"/>
      <c r="SL39" s="1"/>
      <c r="SM39" s="1"/>
      <c r="SN39" s="1"/>
      <c r="SO39" s="1"/>
      <c r="SP39" s="1"/>
      <c r="SQ39" s="1"/>
      <c r="SR39" s="1"/>
      <c r="SS39" s="1"/>
      <c r="ST39" s="1"/>
      <c r="SU39" s="1"/>
      <c r="SV39" s="1"/>
      <c r="SW39" s="1"/>
      <c r="SX39" s="1"/>
      <c r="SY39" s="1"/>
      <c r="SZ39" s="1"/>
      <c r="TA39" s="1"/>
      <c r="TB39" s="1"/>
      <c r="TC39" s="1"/>
      <c r="TD39" s="1"/>
      <c r="TE39" s="1"/>
      <c r="TF39" s="1"/>
      <c r="TG39" s="1"/>
      <c r="TH39" s="1"/>
      <c r="TI39" s="1"/>
      <c r="TJ39" s="1"/>
      <c r="TK39" s="1"/>
      <c r="TL39" s="1"/>
      <c r="TM39" s="1"/>
      <c r="TN39" s="1"/>
      <c r="TO39" s="1"/>
      <c r="TP39" s="1"/>
      <c r="TQ39" s="1"/>
      <c r="TR39" s="1"/>
      <c r="TS39" s="1"/>
      <c r="TT39" s="1"/>
      <c r="TU39" s="1"/>
      <c r="TV39" s="1"/>
      <c r="TW39" s="1"/>
      <c r="TX39" s="1"/>
      <c r="TY39" s="1"/>
      <c r="TZ39" s="1"/>
      <c r="UA39" s="1"/>
      <c r="UB39" s="1"/>
      <c r="UC39" s="1"/>
      <c r="UD39" s="1"/>
      <c r="UE39" s="1"/>
      <c r="UF39" s="1"/>
      <c r="UG39" s="1"/>
      <c r="UH39" s="1"/>
      <c r="UI39" s="1"/>
      <c r="UJ39" s="1"/>
      <c r="UK39" s="1"/>
      <c r="UL39" s="1"/>
      <c r="UM39" s="1"/>
      <c r="UN39" s="1"/>
      <c r="UO39" s="1"/>
      <c r="UP39" s="1"/>
      <c r="UQ39" s="1"/>
      <c r="UR39" s="1"/>
      <c r="US39" s="1"/>
      <c r="UT39" s="1"/>
      <c r="UU39" s="1"/>
      <c r="UV39" s="1"/>
      <c r="UW39" s="1"/>
      <c r="UX39" s="1"/>
      <c r="UY39" s="1"/>
      <c r="UZ39" s="1"/>
      <c r="VA39" s="1"/>
      <c r="VB39" s="1"/>
      <c r="VC39" s="1"/>
      <c r="VD39" s="1"/>
      <c r="VE39" s="1"/>
      <c r="VF39" s="1"/>
      <c r="VG39" s="1"/>
      <c r="VH39" s="1"/>
      <c r="VI39" s="1"/>
      <c r="VJ39" s="1"/>
      <c r="VK39" s="1"/>
      <c r="VL39" s="1"/>
      <c r="VM39" s="1"/>
      <c r="VN39" s="1"/>
      <c r="VO39" s="1"/>
      <c r="VP39" s="1"/>
      <c r="VQ39" s="1"/>
      <c r="VR39" s="1"/>
      <c r="VS39" s="1"/>
      <c r="VT39" s="1"/>
      <c r="VU39" s="1"/>
      <c r="VV39" s="1"/>
      <c r="VW39" s="1"/>
      <c r="VX39" s="1"/>
      <c r="VY39" s="1"/>
      <c r="VZ39" s="1"/>
      <c r="WA39" s="1"/>
      <c r="WB39" s="1"/>
      <c r="WC39" s="1"/>
      <c r="WD39" s="1"/>
      <c r="WE39" s="1"/>
      <c r="WF39" s="1"/>
      <c r="WG39" s="1"/>
      <c r="WH39" s="1"/>
      <c r="WI39" s="1"/>
      <c r="WJ39" s="1"/>
      <c r="WK39" s="1"/>
      <c r="WL39" s="1"/>
      <c r="WM39" s="1"/>
      <c r="WN39" s="1"/>
      <c r="WO39" s="1"/>
      <c r="WP39" s="1"/>
      <c r="WQ39" s="1"/>
      <c r="WR39" s="1"/>
      <c r="WS39" s="1"/>
      <c r="WT39" s="1"/>
      <c r="WU39" s="1"/>
      <c r="WV39" s="1"/>
      <c r="WW39" s="1"/>
      <c r="WX39" s="1"/>
      <c r="WY39" s="1"/>
      <c r="WZ39" s="1"/>
      <c r="XA39" s="1"/>
      <c r="XB39" s="1"/>
      <c r="XC39" s="1"/>
      <c r="XD39" s="1"/>
      <c r="XE39" s="1"/>
      <c r="XF39" s="1"/>
      <c r="XG39" s="1"/>
      <c r="XH39" s="1"/>
      <c r="XI39" s="1"/>
      <c r="XJ39" s="1"/>
      <c r="XK39" s="1"/>
      <c r="XL39" s="1"/>
      <c r="XM39" s="1"/>
      <c r="XN39" s="1"/>
      <c r="XO39" s="1"/>
      <c r="XP39" s="1"/>
      <c r="XQ39" s="1"/>
      <c r="XR39" s="1"/>
      <c r="XS39" s="1"/>
      <c r="XT39" s="1"/>
      <c r="XU39" s="1"/>
      <c r="XV39" s="1"/>
      <c r="XW39" s="1"/>
      <c r="XX39" s="1"/>
      <c r="XY39" s="1"/>
    </row>
    <row r="40" spans="1:649" s="50" customFormat="1" ht="14.4" x14ac:dyDescent="0.3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1"/>
      <c r="GQ40" s="1"/>
      <c r="GR40" s="1"/>
      <c r="GS40" s="1"/>
      <c r="GT40" s="1"/>
      <c r="GU40" s="1"/>
      <c r="GV40" s="1"/>
      <c r="GW40" s="1"/>
      <c r="GX40" s="1"/>
      <c r="GY40" s="1"/>
      <c r="GZ40" s="1"/>
      <c r="HA40" s="1"/>
      <c r="HB40" s="1"/>
      <c r="HC40" s="1"/>
      <c r="HD40" s="1"/>
      <c r="HE40" s="1"/>
      <c r="HF40" s="1"/>
      <c r="HG40" s="1"/>
      <c r="HH40" s="1"/>
      <c r="HI40" s="1"/>
      <c r="HJ40" s="1"/>
      <c r="HK40" s="1"/>
      <c r="HL40" s="1"/>
      <c r="HM40" s="1"/>
      <c r="HN40" s="1"/>
      <c r="HO40" s="1"/>
      <c r="HP40" s="1"/>
      <c r="HQ40" s="1"/>
      <c r="HR40" s="1"/>
      <c r="HS40" s="1"/>
      <c r="HT40" s="1"/>
      <c r="HU40" s="1"/>
      <c r="HV40" s="1"/>
      <c r="HW40" s="1"/>
      <c r="HX40" s="1"/>
      <c r="HY40" s="1"/>
      <c r="HZ40" s="1"/>
      <c r="IA40" s="1"/>
      <c r="IB40" s="1"/>
      <c r="IC40" s="1"/>
      <c r="ID40" s="1"/>
      <c r="IE40" s="1"/>
      <c r="IF40" s="1"/>
      <c r="IG40" s="1"/>
      <c r="IH40" s="1"/>
      <c r="II40" s="1"/>
      <c r="IJ40" s="1"/>
      <c r="IK40" s="1"/>
      <c r="IL40" s="1"/>
      <c r="IM40" s="1"/>
      <c r="IN40" s="1"/>
      <c r="IO40" s="1"/>
      <c r="IP40" s="1"/>
      <c r="IQ40" s="1"/>
      <c r="IR40" s="1"/>
      <c r="IS40" s="1"/>
      <c r="IT40" s="1"/>
      <c r="IU40" s="1"/>
      <c r="IV40" s="1"/>
      <c r="IW40" s="1"/>
      <c r="IX40" s="1"/>
      <c r="IY40" s="1"/>
      <c r="IZ40" s="1"/>
      <c r="JA40" s="1"/>
      <c r="JB40" s="1"/>
      <c r="JC40" s="1"/>
      <c r="JD40" s="1"/>
      <c r="JE40" s="1"/>
      <c r="JF40" s="1"/>
      <c r="JG40" s="1"/>
      <c r="JH40" s="1"/>
      <c r="JI40" s="1"/>
      <c r="JJ40" s="1"/>
      <c r="JK40" s="1"/>
      <c r="JL40" s="1"/>
      <c r="JM40" s="1"/>
      <c r="JN40" s="1"/>
      <c r="JO40" s="1"/>
      <c r="JP40" s="1"/>
      <c r="JQ40" s="1"/>
      <c r="JR40" s="1"/>
      <c r="JS40" s="1"/>
      <c r="JT40" s="1"/>
      <c r="JU40" s="1"/>
      <c r="JV40" s="1"/>
      <c r="JW40" s="1"/>
      <c r="JX40" s="1"/>
      <c r="JY40" s="1"/>
      <c r="JZ40" s="1"/>
      <c r="KA40" s="1"/>
      <c r="KB40" s="1"/>
      <c r="KC40" s="1"/>
      <c r="KD40" s="1"/>
      <c r="KE40" s="1"/>
      <c r="KF40" s="1"/>
      <c r="KG40" s="1"/>
      <c r="KH40" s="1"/>
      <c r="KI40" s="1"/>
      <c r="KJ40" s="1"/>
      <c r="KK40" s="1"/>
      <c r="KL40" s="1"/>
      <c r="KM40" s="1"/>
      <c r="KN40" s="1"/>
      <c r="KO40" s="1"/>
      <c r="KP40" s="1"/>
      <c r="KQ40" s="1"/>
      <c r="KR40" s="1"/>
      <c r="KS40" s="1"/>
      <c r="KT40" s="1"/>
      <c r="KU40" s="1"/>
      <c r="KV40" s="1"/>
      <c r="KW40" s="1"/>
      <c r="KX40" s="1"/>
      <c r="KY40" s="1"/>
      <c r="KZ40" s="1"/>
      <c r="LA40" s="1"/>
      <c r="LB40" s="1"/>
      <c r="LC40" s="1"/>
      <c r="LD40" s="1"/>
      <c r="LE40" s="1"/>
      <c r="LF40" s="1"/>
      <c r="LG40" s="1"/>
      <c r="LH40" s="1"/>
      <c r="LI40" s="1"/>
      <c r="LJ40" s="1"/>
      <c r="LK40" s="1"/>
      <c r="LL40" s="1"/>
      <c r="LM40" s="1"/>
      <c r="LN40" s="1"/>
      <c r="LO40" s="1"/>
      <c r="LP40" s="1"/>
      <c r="LQ40" s="1"/>
      <c r="LR40" s="1"/>
      <c r="LS40" s="1"/>
      <c r="LT40" s="1"/>
      <c r="LU40" s="1"/>
      <c r="LV40" s="1"/>
      <c r="LW40" s="1"/>
      <c r="LX40" s="1"/>
      <c r="LY40" s="1"/>
      <c r="LZ40" s="1"/>
      <c r="MA40" s="1"/>
      <c r="MB40" s="1"/>
      <c r="MC40" s="1"/>
      <c r="MD40" s="1"/>
      <c r="ME40" s="1"/>
      <c r="MF40" s="1"/>
      <c r="MG40" s="1"/>
      <c r="MH40" s="1"/>
      <c r="MI40" s="1"/>
      <c r="MJ40" s="1"/>
      <c r="MK40" s="1"/>
      <c r="ML40" s="1"/>
      <c r="MM40" s="1"/>
      <c r="MN40" s="1"/>
      <c r="MO40" s="1"/>
      <c r="MP40" s="1"/>
      <c r="MQ40" s="1"/>
      <c r="MR40" s="1"/>
      <c r="MS40" s="1"/>
      <c r="MT40" s="1"/>
      <c r="MU40" s="1"/>
      <c r="MV40" s="1"/>
      <c r="MW40" s="1"/>
      <c r="MX40" s="1"/>
      <c r="MY40" s="1"/>
      <c r="MZ40" s="1"/>
      <c r="NA40" s="1"/>
      <c r="NB40" s="1"/>
      <c r="NC40" s="1"/>
      <c r="ND40" s="1"/>
      <c r="NE40" s="1"/>
      <c r="NF40" s="1"/>
      <c r="NG40" s="1"/>
      <c r="NH40" s="1"/>
      <c r="NI40" s="1"/>
      <c r="NJ40" s="1"/>
      <c r="NK40" s="1"/>
      <c r="NL40" s="1"/>
      <c r="NM40" s="1"/>
      <c r="NN40" s="1"/>
      <c r="NO40" s="1"/>
      <c r="NP40" s="1"/>
      <c r="NQ40" s="1"/>
      <c r="NR40" s="1"/>
      <c r="NS40" s="1"/>
      <c r="NT40" s="1"/>
      <c r="NU40" s="1"/>
      <c r="NV40" s="1"/>
      <c r="NW40" s="1"/>
      <c r="NX40" s="1"/>
      <c r="NY40" s="1"/>
      <c r="NZ40" s="1"/>
      <c r="OA40" s="1"/>
      <c r="OB40" s="1"/>
      <c r="OC40" s="1"/>
      <c r="OD40" s="1"/>
      <c r="OE40" s="1"/>
      <c r="OF40" s="1"/>
      <c r="OG40" s="1"/>
      <c r="OH40" s="1"/>
      <c r="OI40" s="1"/>
      <c r="OJ40" s="1"/>
      <c r="OK40" s="1"/>
      <c r="OL40" s="1"/>
      <c r="OM40" s="1"/>
      <c r="ON40" s="1"/>
      <c r="OO40" s="1"/>
      <c r="OP40" s="1"/>
      <c r="OQ40" s="1"/>
      <c r="OR40" s="1"/>
      <c r="OS40" s="1"/>
      <c r="OT40" s="1"/>
      <c r="OU40" s="1"/>
      <c r="OV40" s="1"/>
      <c r="OW40" s="1"/>
      <c r="OX40" s="1"/>
      <c r="OY40" s="1"/>
      <c r="OZ40" s="1"/>
      <c r="PA40" s="1"/>
      <c r="PB40" s="1"/>
      <c r="PC40" s="1"/>
      <c r="PD40" s="1"/>
      <c r="PE40" s="1"/>
      <c r="PF40" s="1"/>
      <c r="PG40" s="1"/>
      <c r="PH40" s="1"/>
      <c r="PI40" s="1"/>
      <c r="PJ40" s="1"/>
      <c r="PK40" s="1"/>
      <c r="PL40" s="1"/>
      <c r="PM40" s="1"/>
      <c r="PN40" s="1"/>
      <c r="PO40" s="1"/>
      <c r="PP40" s="1"/>
      <c r="PQ40" s="1"/>
      <c r="PR40" s="1"/>
      <c r="PS40" s="1"/>
      <c r="PT40" s="1"/>
      <c r="PU40" s="1"/>
      <c r="PV40" s="1"/>
      <c r="PW40" s="1"/>
      <c r="PX40" s="1"/>
      <c r="PY40" s="1"/>
      <c r="PZ40" s="1"/>
      <c r="QA40" s="1"/>
      <c r="QB40" s="1"/>
      <c r="QC40" s="1"/>
      <c r="QD40" s="1"/>
      <c r="QE40" s="1"/>
      <c r="QF40" s="1"/>
      <c r="QG40" s="1"/>
      <c r="QH40" s="1"/>
      <c r="QI40" s="1"/>
      <c r="QJ40" s="1"/>
      <c r="QK40" s="1"/>
      <c r="QL40" s="1"/>
      <c r="QM40" s="1"/>
      <c r="QN40" s="1"/>
      <c r="QO40" s="1"/>
      <c r="QP40" s="1"/>
      <c r="QQ40" s="1"/>
      <c r="QR40" s="1"/>
      <c r="QS40" s="1"/>
      <c r="QT40" s="1"/>
      <c r="QU40" s="1"/>
      <c r="QV40" s="1"/>
      <c r="QW40" s="1"/>
      <c r="QX40" s="1"/>
      <c r="QY40" s="1"/>
      <c r="QZ40" s="1"/>
      <c r="RA40" s="1"/>
      <c r="RB40" s="1"/>
      <c r="RC40" s="1"/>
      <c r="RD40" s="1"/>
      <c r="RE40" s="1"/>
      <c r="RF40" s="1"/>
      <c r="RG40" s="1"/>
      <c r="RH40" s="1"/>
      <c r="RI40" s="1"/>
      <c r="RJ40" s="1"/>
      <c r="RK40" s="1"/>
      <c r="RL40" s="1"/>
      <c r="RM40" s="1"/>
      <c r="RN40" s="1"/>
      <c r="RO40" s="1"/>
      <c r="RP40" s="1"/>
      <c r="RQ40" s="1"/>
      <c r="RR40" s="1"/>
      <c r="RS40" s="1"/>
      <c r="RT40" s="1"/>
      <c r="RU40" s="1"/>
      <c r="RV40" s="1"/>
      <c r="RW40" s="1"/>
      <c r="RX40" s="1"/>
      <c r="RY40" s="1"/>
      <c r="RZ40" s="1"/>
      <c r="SA40" s="1"/>
      <c r="SB40" s="1"/>
      <c r="SC40" s="1"/>
      <c r="SD40" s="1"/>
      <c r="SE40" s="1"/>
      <c r="SF40" s="1"/>
      <c r="SG40" s="1"/>
      <c r="SH40" s="1"/>
      <c r="SI40" s="1"/>
      <c r="SJ40" s="1"/>
      <c r="SK40" s="1"/>
      <c r="SL40" s="1"/>
      <c r="SM40" s="1"/>
      <c r="SN40" s="1"/>
      <c r="SO40" s="1"/>
      <c r="SP40" s="1"/>
      <c r="SQ40" s="1"/>
      <c r="SR40" s="1"/>
      <c r="SS40" s="1"/>
      <c r="ST40" s="1"/>
      <c r="SU40" s="1"/>
      <c r="SV40" s="1"/>
      <c r="SW40" s="1"/>
      <c r="SX40" s="1"/>
      <c r="SY40" s="1"/>
      <c r="SZ40" s="1"/>
      <c r="TA40" s="1"/>
      <c r="TB40" s="1"/>
      <c r="TC40" s="1"/>
      <c r="TD40" s="1"/>
      <c r="TE40" s="1"/>
      <c r="TF40" s="1"/>
      <c r="TG40" s="1"/>
      <c r="TH40" s="1"/>
      <c r="TI40" s="1"/>
      <c r="TJ40" s="1"/>
      <c r="TK40" s="1"/>
      <c r="TL40" s="1"/>
      <c r="TM40" s="1"/>
      <c r="TN40" s="1"/>
      <c r="TO40" s="1"/>
      <c r="TP40" s="1"/>
      <c r="TQ40" s="1"/>
      <c r="TR40" s="1"/>
      <c r="TS40" s="1"/>
      <c r="TT40" s="1"/>
      <c r="TU40" s="1"/>
      <c r="TV40" s="1"/>
      <c r="TW40" s="1"/>
      <c r="TX40" s="1"/>
      <c r="TY40" s="1"/>
      <c r="TZ40" s="1"/>
      <c r="UA40" s="1"/>
      <c r="UB40" s="1"/>
      <c r="UC40" s="1"/>
      <c r="UD40" s="1"/>
      <c r="UE40" s="1"/>
      <c r="UF40" s="1"/>
      <c r="UG40" s="1"/>
      <c r="UH40" s="1"/>
      <c r="UI40" s="1"/>
      <c r="UJ40" s="1"/>
      <c r="UK40" s="1"/>
      <c r="UL40" s="1"/>
      <c r="UM40" s="1"/>
      <c r="UN40" s="1"/>
      <c r="UO40" s="1"/>
      <c r="UP40" s="1"/>
      <c r="UQ40" s="1"/>
      <c r="UR40" s="1"/>
      <c r="US40" s="1"/>
      <c r="UT40" s="1"/>
      <c r="UU40" s="1"/>
      <c r="UV40" s="1"/>
      <c r="UW40" s="1"/>
      <c r="UX40" s="1"/>
      <c r="UY40" s="1"/>
      <c r="UZ40" s="1"/>
      <c r="VA40" s="1"/>
      <c r="VB40" s="1"/>
      <c r="VC40" s="1"/>
      <c r="VD40" s="1"/>
      <c r="VE40" s="1"/>
      <c r="VF40" s="1"/>
      <c r="VG40" s="1"/>
      <c r="VH40" s="1"/>
      <c r="VI40" s="1"/>
      <c r="VJ40" s="1"/>
      <c r="VK40" s="1"/>
      <c r="VL40" s="1"/>
      <c r="VM40" s="1"/>
      <c r="VN40" s="1"/>
      <c r="VO40" s="1"/>
      <c r="VP40" s="1"/>
      <c r="VQ40" s="1"/>
      <c r="VR40" s="1"/>
      <c r="VS40" s="1"/>
      <c r="VT40" s="1"/>
      <c r="VU40" s="1"/>
      <c r="VV40" s="1"/>
      <c r="VW40" s="1"/>
      <c r="VX40" s="1"/>
      <c r="VY40" s="1"/>
      <c r="VZ40" s="1"/>
      <c r="WA40" s="1"/>
      <c r="WB40" s="1"/>
      <c r="WC40" s="1"/>
      <c r="WD40" s="1"/>
      <c r="WE40" s="1"/>
      <c r="WF40" s="1"/>
      <c r="WG40" s="1"/>
      <c r="WH40" s="1"/>
      <c r="WI40" s="1"/>
      <c r="WJ40" s="1"/>
      <c r="WK40" s="1"/>
      <c r="WL40" s="1"/>
      <c r="WM40" s="1"/>
      <c r="WN40" s="1"/>
      <c r="WO40" s="1"/>
      <c r="WP40" s="1"/>
      <c r="WQ40" s="1"/>
      <c r="WR40" s="1"/>
      <c r="WS40" s="1"/>
      <c r="WT40" s="1"/>
      <c r="WU40" s="1"/>
      <c r="WV40" s="1"/>
      <c r="WW40" s="1"/>
      <c r="WX40" s="1"/>
      <c r="WY40" s="1"/>
      <c r="WZ40" s="1"/>
      <c r="XA40" s="1"/>
      <c r="XB40" s="1"/>
      <c r="XC40" s="1"/>
      <c r="XD40" s="1"/>
      <c r="XE40" s="1"/>
      <c r="XF40" s="1"/>
      <c r="XG40" s="1"/>
      <c r="XH40" s="1"/>
      <c r="XI40" s="1"/>
      <c r="XJ40" s="1"/>
      <c r="XK40" s="1"/>
      <c r="XL40" s="1"/>
      <c r="XM40" s="1"/>
      <c r="XN40" s="1"/>
      <c r="XO40" s="1"/>
      <c r="XP40" s="1"/>
      <c r="XQ40" s="1"/>
      <c r="XR40" s="1"/>
      <c r="XS40" s="1"/>
      <c r="XT40" s="1"/>
      <c r="XU40" s="1"/>
      <c r="XV40" s="1"/>
      <c r="XW40" s="1"/>
      <c r="XX40" s="1"/>
      <c r="XY40" s="1"/>
    </row>
    <row r="41" spans="1:649" s="50" customFormat="1" ht="14.4" x14ac:dyDescent="0.3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1"/>
      <c r="FK41" s="1"/>
      <c r="FL41" s="1"/>
      <c r="FM41" s="1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1"/>
      <c r="GF41" s="1"/>
      <c r="GG41" s="1"/>
      <c r="GH41" s="1"/>
      <c r="GI41" s="1"/>
      <c r="GJ41" s="1"/>
      <c r="GK41" s="1"/>
      <c r="GL41" s="1"/>
      <c r="GM41" s="1"/>
      <c r="GN41" s="1"/>
      <c r="GO41" s="1"/>
      <c r="GP41" s="1"/>
      <c r="GQ41" s="1"/>
      <c r="GR41" s="1"/>
      <c r="GS41" s="1"/>
      <c r="GT41" s="1"/>
      <c r="GU41" s="1"/>
      <c r="GV41" s="1"/>
      <c r="GW41" s="1"/>
      <c r="GX41" s="1"/>
      <c r="GY41" s="1"/>
      <c r="GZ41" s="1"/>
      <c r="HA41" s="1"/>
      <c r="HB41" s="1"/>
      <c r="HC41" s="1"/>
      <c r="HD41" s="1"/>
      <c r="HE41" s="1"/>
      <c r="HF41" s="1"/>
      <c r="HG41" s="1"/>
      <c r="HH41" s="1"/>
      <c r="HI41" s="1"/>
      <c r="HJ41" s="1"/>
      <c r="HK41" s="1"/>
      <c r="HL41" s="1"/>
      <c r="HM41" s="1"/>
      <c r="HN41" s="1"/>
      <c r="HO41" s="1"/>
      <c r="HP41" s="1"/>
      <c r="HQ41" s="1"/>
      <c r="HR41" s="1"/>
      <c r="HS41" s="1"/>
      <c r="HT41" s="1"/>
      <c r="HU41" s="1"/>
      <c r="HV41" s="1"/>
      <c r="HW41" s="1"/>
      <c r="HX41" s="1"/>
      <c r="HY41" s="1"/>
      <c r="HZ41" s="1"/>
      <c r="IA41" s="1"/>
      <c r="IB41" s="1"/>
      <c r="IC41" s="1"/>
      <c r="ID41" s="1"/>
      <c r="IE41" s="1"/>
      <c r="IF41" s="1"/>
      <c r="IG41" s="1"/>
      <c r="IH41" s="1"/>
      <c r="II41" s="1"/>
      <c r="IJ41" s="1"/>
      <c r="IK41" s="1"/>
      <c r="IL41" s="1"/>
      <c r="IM41" s="1"/>
      <c r="IN41" s="1"/>
      <c r="IO41" s="1"/>
      <c r="IP41" s="1"/>
      <c r="IQ41" s="1"/>
      <c r="IR41" s="1"/>
      <c r="IS41" s="1"/>
      <c r="IT41" s="1"/>
      <c r="IU41" s="1"/>
      <c r="IV41" s="1"/>
      <c r="IW41" s="1"/>
      <c r="IX41" s="1"/>
      <c r="IY41" s="1"/>
      <c r="IZ41" s="1"/>
      <c r="JA41" s="1"/>
      <c r="JB41" s="1"/>
      <c r="JC41" s="1"/>
      <c r="JD41" s="1"/>
      <c r="JE41" s="1"/>
      <c r="JF41" s="1"/>
      <c r="JG41" s="1"/>
      <c r="JH41" s="1"/>
      <c r="JI41" s="1"/>
      <c r="JJ41" s="1"/>
      <c r="JK41" s="1"/>
      <c r="JL41" s="1"/>
      <c r="JM41" s="1"/>
      <c r="JN41" s="1"/>
      <c r="JO41" s="1"/>
      <c r="JP41" s="1"/>
      <c r="JQ41" s="1"/>
      <c r="JR41" s="1"/>
      <c r="JS41" s="1"/>
      <c r="JT41" s="1"/>
      <c r="JU41" s="1"/>
      <c r="JV41" s="1"/>
      <c r="JW41" s="1"/>
      <c r="JX41" s="1"/>
      <c r="JY41" s="1"/>
      <c r="JZ41" s="1"/>
      <c r="KA41" s="1"/>
      <c r="KB41" s="1"/>
      <c r="KC41" s="1"/>
      <c r="KD41" s="1"/>
      <c r="KE41" s="1"/>
      <c r="KF41" s="1"/>
      <c r="KG41" s="1"/>
      <c r="KH41" s="1"/>
      <c r="KI41" s="1"/>
      <c r="KJ41" s="1"/>
      <c r="KK41" s="1"/>
      <c r="KL41" s="1"/>
      <c r="KM41" s="1"/>
      <c r="KN41" s="1"/>
      <c r="KO41" s="1"/>
      <c r="KP41" s="1"/>
      <c r="KQ41" s="1"/>
      <c r="KR41" s="1"/>
      <c r="KS41" s="1"/>
      <c r="KT41" s="1"/>
      <c r="KU41" s="1"/>
      <c r="KV41" s="1"/>
      <c r="KW41" s="1"/>
      <c r="KX41" s="1"/>
      <c r="KY41" s="1"/>
      <c r="KZ41" s="1"/>
      <c r="LA41" s="1"/>
      <c r="LB41" s="1"/>
      <c r="LC41" s="1"/>
      <c r="LD41" s="1"/>
      <c r="LE41" s="1"/>
      <c r="LF41" s="1"/>
      <c r="LG41" s="1"/>
      <c r="LH41" s="1"/>
      <c r="LI41" s="1"/>
      <c r="LJ41" s="1"/>
      <c r="LK41" s="1"/>
      <c r="LL41" s="1"/>
      <c r="LM41" s="1"/>
      <c r="LN41" s="1"/>
      <c r="LO41" s="1"/>
      <c r="LP41" s="1"/>
      <c r="LQ41" s="1"/>
      <c r="LR41" s="1"/>
      <c r="LS41" s="1"/>
      <c r="LT41" s="1"/>
      <c r="LU41" s="1"/>
      <c r="LV41" s="1"/>
      <c r="LW41" s="1"/>
      <c r="LX41" s="1"/>
      <c r="LY41" s="1"/>
      <c r="LZ41" s="1"/>
      <c r="MA41" s="1"/>
      <c r="MB41" s="1"/>
      <c r="MC41" s="1"/>
      <c r="MD41" s="1"/>
      <c r="ME41" s="1"/>
      <c r="MF41" s="1"/>
      <c r="MG41" s="1"/>
      <c r="MH41" s="1"/>
      <c r="MI41" s="1"/>
      <c r="MJ41" s="1"/>
      <c r="MK41" s="1"/>
      <c r="ML41" s="1"/>
      <c r="MM41" s="1"/>
      <c r="MN41" s="1"/>
      <c r="MO41" s="1"/>
      <c r="MP41" s="1"/>
      <c r="MQ41" s="1"/>
      <c r="MR41" s="1"/>
      <c r="MS41" s="1"/>
      <c r="MT41" s="1"/>
      <c r="MU41" s="1"/>
      <c r="MV41" s="1"/>
      <c r="MW41" s="1"/>
      <c r="MX41" s="1"/>
      <c r="MY41" s="1"/>
      <c r="MZ41" s="1"/>
      <c r="NA41" s="1"/>
      <c r="NB41" s="1"/>
      <c r="NC41" s="1"/>
      <c r="ND41" s="1"/>
      <c r="NE41" s="1"/>
      <c r="NF41" s="1"/>
      <c r="NG41" s="1"/>
      <c r="NH41" s="1"/>
      <c r="NI41" s="1"/>
      <c r="NJ41" s="1"/>
      <c r="NK41" s="1"/>
      <c r="NL41" s="1"/>
      <c r="NM41" s="1"/>
      <c r="NN41" s="1"/>
      <c r="NO41" s="1"/>
      <c r="NP41" s="1"/>
      <c r="NQ41" s="1"/>
      <c r="NR41" s="1"/>
      <c r="NS41" s="1"/>
      <c r="NT41" s="1"/>
      <c r="NU41" s="1"/>
      <c r="NV41" s="1"/>
      <c r="NW41" s="1"/>
      <c r="NX41" s="1"/>
      <c r="NY41" s="1"/>
      <c r="NZ41" s="1"/>
      <c r="OA41" s="1"/>
      <c r="OB41" s="1"/>
      <c r="OC41" s="1"/>
      <c r="OD41" s="1"/>
      <c r="OE41" s="1"/>
      <c r="OF41" s="1"/>
      <c r="OG41" s="1"/>
      <c r="OH41" s="1"/>
      <c r="OI41" s="1"/>
      <c r="OJ41" s="1"/>
      <c r="OK41" s="1"/>
      <c r="OL41" s="1"/>
      <c r="OM41" s="1"/>
      <c r="ON41" s="1"/>
      <c r="OO41" s="1"/>
      <c r="OP41" s="1"/>
      <c r="OQ41" s="1"/>
      <c r="OR41" s="1"/>
      <c r="OS41" s="1"/>
      <c r="OT41" s="1"/>
      <c r="OU41" s="1"/>
      <c r="OV41" s="1"/>
      <c r="OW41" s="1"/>
      <c r="OX41" s="1"/>
      <c r="OY41" s="1"/>
      <c r="OZ41" s="1"/>
      <c r="PA41" s="1"/>
      <c r="PB41" s="1"/>
      <c r="PC41" s="1"/>
      <c r="PD41" s="1"/>
      <c r="PE41" s="1"/>
      <c r="PF41" s="1"/>
      <c r="PG41" s="1"/>
      <c r="PH41" s="1"/>
      <c r="PI41" s="1"/>
      <c r="PJ41" s="1"/>
      <c r="PK41" s="1"/>
      <c r="PL41" s="1"/>
      <c r="PM41" s="1"/>
      <c r="PN41" s="1"/>
      <c r="PO41" s="1"/>
      <c r="PP41" s="1"/>
      <c r="PQ41" s="1"/>
      <c r="PR41" s="1"/>
      <c r="PS41" s="1"/>
      <c r="PT41" s="1"/>
      <c r="PU41" s="1"/>
      <c r="PV41" s="1"/>
      <c r="PW41" s="1"/>
      <c r="PX41" s="1"/>
      <c r="PY41" s="1"/>
      <c r="PZ41" s="1"/>
      <c r="QA41" s="1"/>
      <c r="QB41" s="1"/>
      <c r="QC41" s="1"/>
      <c r="QD41" s="1"/>
      <c r="QE41" s="1"/>
      <c r="QF41" s="1"/>
      <c r="QG41" s="1"/>
      <c r="QH41" s="1"/>
      <c r="QI41" s="1"/>
      <c r="QJ41" s="1"/>
      <c r="QK41" s="1"/>
      <c r="QL41" s="1"/>
      <c r="QM41" s="1"/>
      <c r="QN41" s="1"/>
      <c r="QO41" s="1"/>
      <c r="QP41" s="1"/>
      <c r="QQ41" s="1"/>
      <c r="QR41" s="1"/>
      <c r="QS41" s="1"/>
      <c r="QT41" s="1"/>
      <c r="QU41" s="1"/>
      <c r="QV41" s="1"/>
      <c r="QW41" s="1"/>
      <c r="QX41" s="1"/>
      <c r="QY41" s="1"/>
      <c r="QZ41" s="1"/>
      <c r="RA41" s="1"/>
      <c r="RB41" s="1"/>
      <c r="RC41" s="1"/>
      <c r="RD41" s="1"/>
      <c r="RE41" s="1"/>
      <c r="RF41" s="1"/>
      <c r="RG41" s="1"/>
      <c r="RH41" s="1"/>
      <c r="RI41" s="1"/>
      <c r="RJ41" s="1"/>
      <c r="RK41" s="1"/>
      <c r="RL41" s="1"/>
      <c r="RM41" s="1"/>
      <c r="RN41" s="1"/>
      <c r="RO41" s="1"/>
      <c r="RP41" s="1"/>
      <c r="RQ41" s="1"/>
      <c r="RR41" s="1"/>
      <c r="RS41" s="1"/>
      <c r="RT41" s="1"/>
      <c r="RU41" s="1"/>
      <c r="RV41" s="1"/>
      <c r="RW41" s="1"/>
      <c r="RX41" s="1"/>
      <c r="RY41" s="1"/>
      <c r="RZ41" s="1"/>
      <c r="SA41" s="1"/>
      <c r="SB41" s="1"/>
      <c r="SC41" s="1"/>
      <c r="SD41" s="1"/>
      <c r="SE41" s="1"/>
      <c r="SF41" s="1"/>
      <c r="SG41" s="1"/>
      <c r="SH41" s="1"/>
      <c r="SI41" s="1"/>
      <c r="SJ41" s="1"/>
      <c r="SK41" s="1"/>
      <c r="SL41" s="1"/>
      <c r="SM41" s="1"/>
      <c r="SN41" s="1"/>
      <c r="SO41" s="1"/>
      <c r="SP41" s="1"/>
      <c r="SQ41" s="1"/>
      <c r="SR41" s="1"/>
      <c r="SS41" s="1"/>
      <c r="ST41" s="1"/>
      <c r="SU41" s="1"/>
      <c r="SV41" s="1"/>
      <c r="SW41" s="1"/>
      <c r="SX41" s="1"/>
      <c r="SY41" s="1"/>
      <c r="SZ41" s="1"/>
      <c r="TA41" s="1"/>
      <c r="TB41" s="1"/>
      <c r="TC41" s="1"/>
      <c r="TD41" s="1"/>
      <c r="TE41" s="1"/>
      <c r="TF41" s="1"/>
      <c r="TG41" s="1"/>
      <c r="TH41" s="1"/>
      <c r="TI41" s="1"/>
      <c r="TJ41" s="1"/>
      <c r="TK41" s="1"/>
      <c r="TL41" s="1"/>
      <c r="TM41" s="1"/>
      <c r="TN41" s="1"/>
      <c r="TO41" s="1"/>
      <c r="TP41" s="1"/>
      <c r="TQ41" s="1"/>
      <c r="TR41" s="1"/>
      <c r="TS41" s="1"/>
      <c r="TT41" s="1"/>
      <c r="TU41" s="1"/>
      <c r="TV41" s="1"/>
      <c r="TW41" s="1"/>
      <c r="TX41" s="1"/>
      <c r="TY41" s="1"/>
      <c r="TZ41" s="1"/>
      <c r="UA41" s="1"/>
      <c r="UB41" s="1"/>
      <c r="UC41" s="1"/>
      <c r="UD41" s="1"/>
      <c r="UE41" s="1"/>
      <c r="UF41" s="1"/>
      <c r="UG41" s="1"/>
      <c r="UH41" s="1"/>
      <c r="UI41" s="1"/>
      <c r="UJ41" s="1"/>
      <c r="UK41" s="1"/>
      <c r="UL41" s="1"/>
      <c r="UM41" s="1"/>
      <c r="UN41" s="1"/>
      <c r="UO41" s="1"/>
      <c r="UP41" s="1"/>
      <c r="UQ41" s="1"/>
      <c r="UR41" s="1"/>
      <c r="US41" s="1"/>
      <c r="UT41" s="1"/>
      <c r="UU41" s="1"/>
      <c r="UV41" s="1"/>
      <c r="UW41" s="1"/>
      <c r="UX41" s="1"/>
      <c r="UY41" s="1"/>
      <c r="UZ41" s="1"/>
      <c r="VA41" s="1"/>
      <c r="VB41" s="1"/>
      <c r="VC41" s="1"/>
      <c r="VD41" s="1"/>
      <c r="VE41" s="1"/>
      <c r="VF41" s="1"/>
      <c r="VG41" s="1"/>
      <c r="VH41" s="1"/>
      <c r="VI41" s="1"/>
      <c r="VJ41" s="1"/>
      <c r="VK41" s="1"/>
      <c r="VL41" s="1"/>
      <c r="VM41" s="1"/>
      <c r="VN41" s="1"/>
      <c r="VO41" s="1"/>
      <c r="VP41" s="1"/>
      <c r="VQ41" s="1"/>
      <c r="VR41" s="1"/>
      <c r="VS41" s="1"/>
      <c r="VT41" s="1"/>
      <c r="VU41" s="1"/>
      <c r="VV41" s="1"/>
      <c r="VW41" s="1"/>
      <c r="VX41" s="1"/>
      <c r="VY41" s="1"/>
      <c r="VZ41" s="1"/>
      <c r="WA41" s="1"/>
      <c r="WB41" s="1"/>
      <c r="WC41" s="1"/>
      <c r="WD41" s="1"/>
      <c r="WE41" s="1"/>
      <c r="WF41" s="1"/>
      <c r="WG41" s="1"/>
      <c r="WH41" s="1"/>
      <c r="WI41" s="1"/>
      <c r="WJ41" s="1"/>
      <c r="WK41" s="1"/>
      <c r="WL41" s="1"/>
      <c r="WM41" s="1"/>
      <c r="WN41" s="1"/>
      <c r="WO41" s="1"/>
      <c r="WP41" s="1"/>
      <c r="WQ41" s="1"/>
      <c r="WR41" s="1"/>
      <c r="WS41" s="1"/>
      <c r="WT41" s="1"/>
      <c r="WU41" s="1"/>
      <c r="WV41" s="1"/>
      <c r="WW41" s="1"/>
      <c r="WX41" s="1"/>
      <c r="WY41" s="1"/>
      <c r="WZ41" s="1"/>
      <c r="XA41" s="1"/>
      <c r="XB41" s="1"/>
      <c r="XC41" s="1"/>
      <c r="XD41" s="1"/>
      <c r="XE41" s="1"/>
      <c r="XF41" s="1"/>
      <c r="XG41" s="1"/>
      <c r="XH41" s="1"/>
      <c r="XI41" s="1"/>
      <c r="XJ41" s="1"/>
      <c r="XK41" s="1"/>
      <c r="XL41" s="1"/>
      <c r="XM41" s="1"/>
      <c r="XN41" s="1"/>
      <c r="XO41" s="1"/>
      <c r="XP41" s="1"/>
      <c r="XQ41" s="1"/>
      <c r="XR41" s="1"/>
      <c r="XS41" s="1"/>
      <c r="XT41" s="1"/>
      <c r="XU41" s="1"/>
      <c r="XV41" s="1"/>
      <c r="XW41" s="1"/>
      <c r="XX41" s="1"/>
      <c r="XY41" s="1"/>
    </row>
    <row r="42" spans="1:649" s="50" customFormat="1" ht="14.4" x14ac:dyDescent="0.3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  <c r="FI42" s="1"/>
      <c r="FJ42" s="1"/>
      <c r="FK42" s="1"/>
      <c r="FL42" s="1"/>
      <c r="FM42" s="1"/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1"/>
      <c r="GB42" s="1"/>
      <c r="GC42" s="1"/>
      <c r="GD42" s="1"/>
      <c r="GE42" s="1"/>
      <c r="GF42" s="1"/>
      <c r="GG42" s="1"/>
      <c r="GH42" s="1"/>
      <c r="GI42" s="1"/>
      <c r="GJ42" s="1"/>
      <c r="GK42" s="1"/>
      <c r="GL42" s="1"/>
      <c r="GM42" s="1"/>
      <c r="GN42" s="1"/>
      <c r="GO42" s="1"/>
      <c r="GP42" s="1"/>
      <c r="GQ42" s="1"/>
      <c r="GR42" s="1"/>
      <c r="GS42" s="1"/>
      <c r="GT42" s="1"/>
      <c r="GU42" s="1"/>
      <c r="GV42" s="1"/>
      <c r="GW42" s="1"/>
      <c r="GX42" s="1"/>
      <c r="GY42" s="1"/>
      <c r="GZ42" s="1"/>
      <c r="HA42" s="1"/>
      <c r="HB42" s="1"/>
      <c r="HC42" s="1"/>
      <c r="HD42" s="1"/>
      <c r="HE42" s="1"/>
      <c r="HF42" s="1"/>
      <c r="HG42" s="1"/>
      <c r="HH42" s="1"/>
      <c r="HI42" s="1"/>
      <c r="HJ42" s="1"/>
      <c r="HK42" s="1"/>
      <c r="HL42" s="1"/>
      <c r="HM42" s="1"/>
      <c r="HN42" s="1"/>
      <c r="HO42" s="1"/>
      <c r="HP42" s="1"/>
      <c r="HQ42" s="1"/>
      <c r="HR42" s="1"/>
      <c r="HS42" s="1"/>
      <c r="HT42" s="1"/>
      <c r="HU42" s="1"/>
      <c r="HV42" s="1"/>
      <c r="HW42" s="1"/>
      <c r="HX42" s="1"/>
      <c r="HY42" s="1"/>
      <c r="HZ42" s="1"/>
      <c r="IA42" s="1"/>
      <c r="IB42" s="1"/>
      <c r="IC42" s="1"/>
      <c r="ID42" s="1"/>
      <c r="IE42" s="1"/>
      <c r="IF42" s="1"/>
      <c r="IG42" s="1"/>
      <c r="IH42" s="1"/>
      <c r="II42" s="1"/>
      <c r="IJ42" s="1"/>
      <c r="IK42" s="1"/>
      <c r="IL42" s="1"/>
      <c r="IM42" s="1"/>
      <c r="IN42" s="1"/>
      <c r="IO42" s="1"/>
      <c r="IP42" s="1"/>
      <c r="IQ42" s="1"/>
      <c r="IR42" s="1"/>
      <c r="IS42" s="1"/>
      <c r="IT42" s="1"/>
      <c r="IU42" s="1"/>
      <c r="IV42" s="1"/>
      <c r="IW42" s="1"/>
      <c r="IX42" s="1"/>
      <c r="IY42" s="1"/>
      <c r="IZ42" s="1"/>
      <c r="JA42" s="1"/>
      <c r="JB42" s="1"/>
      <c r="JC42" s="1"/>
      <c r="JD42" s="1"/>
      <c r="JE42" s="1"/>
      <c r="JF42" s="1"/>
      <c r="JG42" s="1"/>
      <c r="JH42" s="1"/>
      <c r="JI42" s="1"/>
      <c r="JJ42" s="1"/>
      <c r="JK42" s="1"/>
      <c r="JL42" s="1"/>
      <c r="JM42" s="1"/>
      <c r="JN42" s="1"/>
      <c r="JO42" s="1"/>
      <c r="JP42" s="1"/>
      <c r="JQ42" s="1"/>
      <c r="JR42" s="1"/>
      <c r="JS42" s="1"/>
      <c r="JT42" s="1"/>
      <c r="JU42" s="1"/>
      <c r="JV42" s="1"/>
      <c r="JW42" s="1"/>
      <c r="JX42" s="1"/>
      <c r="JY42" s="1"/>
      <c r="JZ42" s="1"/>
      <c r="KA42" s="1"/>
      <c r="KB42" s="1"/>
      <c r="KC42" s="1"/>
      <c r="KD42" s="1"/>
      <c r="KE42" s="1"/>
      <c r="KF42" s="1"/>
      <c r="KG42" s="1"/>
      <c r="KH42" s="1"/>
      <c r="KI42" s="1"/>
      <c r="KJ42" s="1"/>
      <c r="KK42" s="1"/>
      <c r="KL42" s="1"/>
      <c r="KM42" s="1"/>
      <c r="KN42" s="1"/>
      <c r="KO42" s="1"/>
      <c r="KP42" s="1"/>
      <c r="KQ42" s="1"/>
      <c r="KR42" s="1"/>
      <c r="KS42" s="1"/>
      <c r="KT42" s="1"/>
      <c r="KU42" s="1"/>
      <c r="KV42" s="1"/>
      <c r="KW42" s="1"/>
      <c r="KX42" s="1"/>
      <c r="KY42" s="1"/>
      <c r="KZ42" s="1"/>
      <c r="LA42" s="1"/>
      <c r="LB42" s="1"/>
      <c r="LC42" s="1"/>
      <c r="LD42" s="1"/>
      <c r="LE42" s="1"/>
      <c r="LF42" s="1"/>
      <c r="LG42" s="1"/>
      <c r="LH42" s="1"/>
      <c r="LI42" s="1"/>
      <c r="LJ42" s="1"/>
      <c r="LK42" s="1"/>
      <c r="LL42" s="1"/>
      <c r="LM42" s="1"/>
      <c r="LN42" s="1"/>
      <c r="LO42" s="1"/>
      <c r="LP42" s="1"/>
      <c r="LQ42" s="1"/>
      <c r="LR42" s="1"/>
      <c r="LS42" s="1"/>
      <c r="LT42" s="1"/>
      <c r="LU42" s="1"/>
      <c r="LV42" s="1"/>
      <c r="LW42" s="1"/>
      <c r="LX42" s="1"/>
      <c r="LY42" s="1"/>
      <c r="LZ42" s="1"/>
      <c r="MA42" s="1"/>
      <c r="MB42" s="1"/>
      <c r="MC42" s="1"/>
      <c r="MD42" s="1"/>
      <c r="ME42" s="1"/>
      <c r="MF42" s="1"/>
      <c r="MG42" s="1"/>
      <c r="MH42" s="1"/>
      <c r="MI42" s="1"/>
      <c r="MJ42" s="1"/>
      <c r="MK42" s="1"/>
      <c r="ML42" s="1"/>
      <c r="MM42" s="1"/>
      <c r="MN42" s="1"/>
      <c r="MO42" s="1"/>
      <c r="MP42" s="1"/>
      <c r="MQ42" s="1"/>
      <c r="MR42" s="1"/>
      <c r="MS42" s="1"/>
      <c r="MT42" s="1"/>
      <c r="MU42" s="1"/>
      <c r="MV42" s="1"/>
      <c r="MW42" s="1"/>
      <c r="MX42" s="1"/>
      <c r="MY42" s="1"/>
      <c r="MZ42" s="1"/>
      <c r="NA42" s="1"/>
      <c r="NB42" s="1"/>
      <c r="NC42" s="1"/>
      <c r="ND42" s="1"/>
      <c r="NE42" s="1"/>
      <c r="NF42" s="1"/>
      <c r="NG42" s="1"/>
      <c r="NH42" s="1"/>
      <c r="NI42" s="1"/>
      <c r="NJ42" s="1"/>
      <c r="NK42" s="1"/>
      <c r="NL42" s="1"/>
      <c r="NM42" s="1"/>
      <c r="NN42" s="1"/>
      <c r="NO42" s="1"/>
      <c r="NP42" s="1"/>
      <c r="NQ42" s="1"/>
      <c r="NR42" s="1"/>
      <c r="NS42" s="1"/>
      <c r="NT42" s="1"/>
      <c r="NU42" s="1"/>
      <c r="NV42" s="1"/>
      <c r="NW42" s="1"/>
      <c r="NX42" s="1"/>
      <c r="NY42" s="1"/>
      <c r="NZ42" s="1"/>
      <c r="OA42" s="1"/>
      <c r="OB42" s="1"/>
      <c r="OC42" s="1"/>
      <c r="OD42" s="1"/>
      <c r="OE42" s="1"/>
      <c r="OF42" s="1"/>
      <c r="OG42" s="1"/>
      <c r="OH42" s="1"/>
      <c r="OI42" s="1"/>
      <c r="OJ42" s="1"/>
      <c r="OK42" s="1"/>
      <c r="OL42" s="1"/>
      <c r="OM42" s="1"/>
      <c r="ON42" s="1"/>
      <c r="OO42" s="1"/>
      <c r="OP42" s="1"/>
      <c r="OQ42" s="1"/>
      <c r="OR42" s="1"/>
      <c r="OS42" s="1"/>
      <c r="OT42" s="1"/>
      <c r="OU42" s="1"/>
      <c r="OV42" s="1"/>
      <c r="OW42" s="1"/>
      <c r="OX42" s="1"/>
      <c r="OY42" s="1"/>
      <c r="OZ42" s="1"/>
      <c r="PA42" s="1"/>
      <c r="PB42" s="1"/>
      <c r="PC42" s="1"/>
      <c r="PD42" s="1"/>
      <c r="PE42" s="1"/>
      <c r="PF42" s="1"/>
      <c r="PG42" s="1"/>
      <c r="PH42" s="1"/>
      <c r="PI42" s="1"/>
      <c r="PJ42" s="1"/>
      <c r="PK42" s="1"/>
      <c r="PL42" s="1"/>
      <c r="PM42" s="1"/>
      <c r="PN42" s="1"/>
      <c r="PO42" s="1"/>
      <c r="PP42" s="1"/>
      <c r="PQ42" s="1"/>
      <c r="PR42" s="1"/>
      <c r="PS42" s="1"/>
      <c r="PT42" s="1"/>
      <c r="PU42" s="1"/>
      <c r="PV42" s="1"/>
      <c r="PW42" s="1"/>
      <c r="PX42" s="1"/>
      <c r="PY42" s="1"/>
      <c r="PZ42" s="1"/>
      <c r="QA42" s="1"/>
      <c r="QB42" s="1"/>
      <c r="QC42" s="1"/>
      <c r="QD42" s="1"/>
      <c r="QE42" s="1"/>
      <c r="QF42" s="1"/>
      <c r="QG42" s="1"/>
      <c r="QH42" s="1"/>
      <c r="QI42" s="1"/>
      <c r="QJ42" s="1"/>
      <c r="QK42" s="1"/>
      <c r="QL42" s="1"/>
      <c r="QM42" s="1"/>
      <c r="QN42" s="1"/>
      <c r="QO42" s="1"/>
      <c r="QP42" s="1"/>
      <c r="QQ42" s="1"/>
      <c r="QR42" s="1"/>
      <c r="QS42" s="1"/>
      <c r="QT42" s="1"/>
      <c r="QU42" s="1"/>
      <c r="QV42" s="1"/>
      <c r="QW42" s="1"/>
      <c r="QX42" s="1"/>
      <c r="QY42" s="1"/>
      <c r="QZ42" s="1"/>
      <c r="RA42" s="1"/>
      <c r="RB42" s="1"/>
      <c r="RC42" s="1"/>
      <c r="RD42" s="1"/>
      <c r="RE42" s="1"/>
      <c r="RF42" s="1"/>
      <c r="RG42" s="1"/>
      <c r="RH42" s="1"/>
      <c r="RI42" s="1"/>
      <c r="RJ42" s="1"/>
      <c r="RK42" s="1"/>
      <c r="RL42" s="1"/>
      <c r="RM42" s="1"/>
      <c r="RN42" s="1"/>
      <c r="RO42" s="1"/>
      <c r="RP42" s="1"/>
      <c r="RQ42" s="1"/>
      <c r="RR42" s="1"/>
      <c r="RS42" s="1"/>
      <c r="RT42" s="1"/>
      <c r="RU42" s="1"/>
      <c r="RV42" s="1"/>
      <c r="RW42" s="1"/>
      <c r="RX42" s="1"/>
      <c r="RY42" s="1"/>
      <c r="RZ42" s="1"/>
      <c r="SA42" s="1"/>
      <c r="SB42" s="1"/>
      <c r="SC42" s="1"/>
      <c r="SD42" s="1"/>
      <c r="SE42" s="1"/>
      <c r="SF42" s="1"/>
      <c r="SG42" s="1"/>
      <c r="SH42" s="1"/>
      <c r="SI42" s="1"/>
      <c r="SJ42" s="1"/>
      <c r="SK42" s="1"/>
      <c r="SL42" s="1"/>
      <c r="SM42" s="1"/>
      <c r="SN42" s="1"/>
      <c r="SO42" s="1"/>
      <c r="SP42" s="1"/>
      <c r="SQ42" s="1"/>
      <c r="SR42" s="1"/>
      <c r="SS42" s="1"/>
      <c r="ST42" s="1"/>
      <c r="SU42" s="1"/>
      <c r="SV42" s="1"/>
      <c r="SW42" s="1"/>
      <c r="SX42" s="1"/>
      <c r="SY42" s="1"/>
      <c r="SZ42" s="1"/>
      <c r="TA42" s="1"/>
      <c r="TB42" s="1"/>
      <c r="TC42" s="1"/>
      <c r="TD42" s="1"/>
      <c r="TE42" s="1"/>
      <c r="TF42" s="1"/>
      <c r="TG42" s="1"/>
      <c r="TH42" s="1"/>
      <c r="TI42" s="1"/>
      <c r="TJ42" s="1"/>
      <c r="TK42" s="1"/>
      <c r="TL42" s="1"/>
      <c r="TM42" s="1"/>
      <c r="TN42" s="1"/>
      <c r="TO42" s="1"/>
      <c r="TP42" s="1"/>
      <c r="TQ42" s="1"/>
      <c r="TR42" s="1"/>
      <c r="TS42" s="1"/>
      <c r="TT42" s="1"/>
      <c r="TU42" s="1"/>
      <c r="TV42" s="1"/>
      <c r="TW42" s="1"/>
      <c r="TX42" s="1"/>
      <c r="TY42" s="1"/>
      <c r="TZ42" s="1"/>
      <c r="UA42" s="1"/>
      <c r="UB42" s="1"/>
      <c r="UC42" s="1"/>
      <c r="UD42" s="1"/>
      <c r="UE42" s="1"/>
      <c r="UF42" s="1"/>
      <c r="UG42" s="1"/>
      <c r="UH42" s="1"/>
      <c r="UI42" s="1"/>
      <c r="UJ42" s="1"/>
      <c r="UK42" s="1"/>
      <c r="UL42" s="1"/>
      <c r="UM42" s="1"/>
      <c r="UN42" s="1"/>
      <c r="UO42" s="1"/>
      <c r="UP42" s="1"/>
      <c r="UQ42" s="1"/>
      <c r="UR42" s="1"/>
      <c r="US42" s="1"/>
      <c r="UT42" s="1"/>
      <c r="UU42" s="1"/>
      <c r="UV42" s="1"/>
      <c r="UW42" s="1"/>
      <c r="UX42" s="1"/>
      <c r="UY42" s="1"/>
      <c r="UZ42" s="1"/>
      <c r="VA42" s="1"/>
      <c r="VB42" s="1"/>
      <c r="VC42" s="1"/>
      <c r="VD42" s="1"/>
      <c r="VE42" s="1"/>
      <c r="VF42" s="1"/>
      <c r="VG42" s="1"/>
      <c r="VH42" s="1"/>
      <c r="VI42" s="1"/>
      <c r="VJ42" s="1"/>
      <c r="VK42" s="1"/>
      <c r="VL42" s="1"/>
      <c r="VM42" s="1"/>
      <c r="VN42" s="1"/>
      <c r="VO42" s="1"/>
      <c r="VP42" s="1"/>
      <c r="VQ42" s="1"/>
      <c r="VR42" s="1"/>
      <c r="VS42" s="1"/>
      <c r="VT42" s="1"/>
      <c r="VU42" s="1"/>
      <c r="VV42" s="1"/>
      <c r="VW42" s="1"/>
      <c r="VX42" s="1"/>
      <c r="VY42" s="1"/>
      <c r="VZ42" s="1"/>
      <c r="WA42" s="1"/>
      <c r="WB42" s="1"/>
      <c r="WC42" s="1"/>
      <c r="WD42" s="1"/>
      <c r="WE42" s="1"/>
      <c r="WF42" s="1"/>
      <c r="WG42" s="1"/>
      <c r="WH42" s="1"/>
      <c r="WI42" s="1"/>
      <c r="WJ42" s="1"/>
      <c r="WK42" s="1"/>
      <c r="WL42" s="1"/>
      <c r="WM42" s="1"/>
      <c r="WN42" s="1"/>
      <c r="WO42" s="1"/>
      <c r="WP42" s="1"/>
      <c r="WQ42" s="1"/>
      <c r="WR42" s="1"/>
      <c r="WS42" s="1"/>
      <c r="WT42" s="1"/>
      <c r="WU42" s="1"/>
      <c r="WV42" s="1"/>
      <c r="WW42" s="1"/>
      <c r="WX42" s="1"/>
      <c r="WY42" s="1"/>
      <c r="WZ42" s="1"/>
      <c r="XA42" s="1"/>
      <c r="XB42" s="1"/>
      <c r="XC42" s="1"/>
      <c r="XD42" s="1"/>
      <c r="XE42" s="1"/>
      <c r="XF42" s="1"/>
      <c r="XG42" s="1"/>
      <c r="XH42" s="1"/>
      <c r="XI42" s="1"/>
      <c r="XJ42" s="1"/>
      <c r="XK42" s="1"/>
      <c r="XL42" s="1"/>
      <c r="XM42" s="1"/>
      <c r="XN42" s="1"/>
      <c r="XO42" s="1"/>
      <c r="XP42" s="1"/>
      <c r="XQ42" s="1"/>
      <c r="XR42" s="1"/>
      <c r="XS42" s="1"/>
      <c r="XT42" s="1"/>
      <c r="XU42" s="1"/>
      <c r="XV42" s="1"/>
      <c r="XW42" s="1"/>
      <c r="XX42" s="1"/>
      <c r="XY42" s="1"/>
    </row>
    <row r="43" spans="1:649" s="50" customFormat="1" ht="14.4" x14ac:dyDescent="0.3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  <c r="EU43" s="1"/>
      <c r="EV43" s="1"/>
      <c r="EW43" s="1"/>
      <c r="EX43" s="1"/>
      <c r="EY43" s="1"/>
      <c r="EZ43" s="1"/>
      <c r="FA43" s="1"/>
      <c r="FB43" s="1"/>
      <c r="FC43" s="1"/>
      <c r="FD43" s="1"/>
      <c r="FE43" s="1"/>
      <c r="FF43" s="1"/>
      <c r="FG43" s="1"/>
      <c r="FH43" s="1"/>
      <c r="FI43" s="1"/>
      <c r="FJ43" s="1"/>
      <c r="FK43" s="1"/>
      <c r="FL43" s="1"/>
      <c r="FM43" s="1"/>
      <c r="FN43" s="1"/>
      <c r="FO43" s="1"/>
      <c r="FP43" s="1"/>
      <c r="FQ43" s="1"/>
      <c r="FR43" s="1"/>
      <c r="FS43" s="1"/>
      <c r="FT43" s="1"/>
      <c r="FU43" s="1"/>
      <c r="FV43" s="1"/>
      <c r="FW43" s="1"/>
      <c r="FX43" s="1"/>
      <c r="FY43" s="1"/>
      <c r="FZ43" s="1"/>
      <c r="GA43" s="1"/>
      <c r="GB43" s="1"/>
      <c r="GC43" s="1"/>
      <c r="GD43" s="1"/>
      <c r="GE43" s="1"/>
      <c r="GF43" s="1"/>
      <c r="GG43" s="1"/>
      <c r="GH43" s="1"/>
      <c r="GI43" s="1"/>
      <c r="GJ43" s="1"/>
      <c r="GK43" s="1"/>
      <c r="GL43" s="1"/>
      <c r="GM43" s="1"/>
      <c r="GN43" s="1"/>
      <c r="GO43" s="1"/>
      <c r="GP43" s="1"/>
      <c r="GQ43" s="1"/>
      <c r="GR43" s="1"/>
      <c r="GS43" s="1"/>
      <c r="GT43" s="1"/>
      <c r="GU43" s="1"/>
      <c r="GV43" s="1"/>
      <c r="GW43" s="1"/>
      <c r="GX43" s="1"/>
      <c r="GY43" s="1"/>
      <c r="GZ43" s="1"/>
      <c r="HA43" s="1"/>
      <c r="HB43" s="1"/>
      <c r="HC43" s="1"/>
      <c r="HD43" s="1"/>
      <c r="HE43" s="1"/>
      <c r="HF43" s="1"/>
      <c r="HG43" s="1"/>
      <c r="HH43" s="1"/>
      <c r="HI43" s="1"/>
      <c r="HJ43" s="1"/>
      <c r="HK43" s="1"/>
      <c r="HL43" s="1"/>
      <c r="HM43" s="1"/>
      <c r="HN43" s="1"/>
      <c r="HO43" s="1"/>
      <c r="HP43" s="1"/>
      <c r="HQ43" s="1"/>
      <c r="HR43" s="1"/>
      <c r="HS43" s="1"/>
      <c r="HT43" s="1"/>
      <c r="HU43" s="1"/>
      <c r="HV43" s="1"/>
      <c r="HW43" s="1"/>
      <c r="HX43" s="1"/>
      <c r="HY43" s="1"/>
      <c r="HZ43" s="1"/>
      <c r="IA43" s="1"/>
      <c r="IB43" s="1"/>
      <c r="IC43" s="1"/>
      <c r="ID43" s="1"/>
      <c r="IE43" s="1"/>
      <c r="IF43" s="1"/>
      <c r="IG43" s="1"/>
      <c r="IH43" s="1"/>
      <c r="II43" s="1"/>
      <c r="IJ43" s="1"/>
      <c r="IK43" s="1"/>
      <c r="IL43" s="1"/>
      <c r="IM43" s="1"/>
      <c r="IN43" s="1"/>
      <c r="IO43" s="1"/>
      <c r="IP43" s="1"/>
      <c r="IQ43" s="1"/>
      <c r="IR43" s="1"/>
      <c r="IS43" s="1"/>
      <c r="IT43" s="1"/>
      <c r="IU43" s="1"/>
      <c r="IV43" s="1"/>
      <c r="IW43" s="1"/>
      <c r="IX43" s="1"/>
      <c r="IY43" s="1"/>
      <c r="IZ43" s="1"/>
      <c r="JA43" s="1"/>
      <c r="JB43" s="1"/>
      <c r="JC43" s="1"/>
      <c r="JD43" s="1"/>
      <c r="JE43" s="1"/>
      <c r="JF43" s="1"/>
      <c r="JG43" s="1"/>
      <c r="JH43" s="1"/>
      <c r="JI43" s="1"/>
      <c r="JJ43" s="1"/>
      <c r="JK43" s="1"/>
      <c r="JL43" s="1"/>
      <c r="JM43" s="1"/>
      <c r="JN43" s="1"/>
      <c r="JO43" s="1"/>
      <c r="JP43" s="1"/>
      <c r="JQ43" s="1"/>
      <c r="JR43" s="1"/>
      <c r="JS43" s="1"/>
      <c r="JT43" s="1"/>
      <c r="JU43" s="1"/>
      <c r="JV43" s="1"/>
      <c r="JW43" s="1"/>
      <c r="JX43" s="1"/>
      <c r="JY43" s="1"/>
      <c r="JZ43" s="1"/>
      <c r="KA43" s="1"/>
      <c r="KB43" s="1"/>
      <c r="KC43" s="1"/>
      <c r="KD43" s="1"/>
      <c r="KE43" s="1"/>
      <c r="KF43" s="1"/>
      <c r="KG43" s="1"/>
      <c r="KH43" s="1"/>
      <c r="KI43" s="1"/>
      <c r="KJ43" s="1"/>
      <c r="KK43" s="1"/>
      <c r="KL43" s="1"/>
      <c r="KM43" s="1"/>
      <c r="KN43" s="1"/>
      <c r="KO43" s="1"/>
      <c r="KP43" s="1"/>
      <c r="KQ43" s="1"/>
      <c r="KR43" s="1"/>
      <c r="KS43" s="1"/>
      <c r="KT43" s="1"/>
      <c r="KU43" s="1"/>
      <c r="KV43" s="1"/>
      <c r="KW43" s="1"/>
      <c r="KX43" s="1"/>
      <c r="KY43" s="1"/>
      <c r="KZ43" s="1"/>
      <c r="LA43" s="1"/>
      <c r="LB43" s="1"/>
      <c r="LC43" s="1"/>
      <c r="LD43" s="1"/>
      <c r="LE43" s="1"/>
      <c r="LF43" s="1"/>
      <c r="LG43" s="1"/>
      <c r="LH43" s="1"/>
      <c r="LI43" s="1"/>
      <c r="LJ43" s="1"/>
      <c r="LK43" s="1"/>
      <c r="LL43" s="1"/>
      <c r="LM43" s="1"/>
      <c r="LN43" s="1"/>
      <c r="LO43" s="1"/>
      <c r="LP43" s="1"/>
      <c r="LQ43" s="1"/>
      <c r="LR43" s="1"/>
      <c r="LS43" s="1"/>
      <c r="LT43" s="1"/>
      <c r="LU43" s="1"/>
      <c r="LV43" s="1"/>
      <c r="LW43" s="1"/>
      <c r="LX43" s="1"/>
      <c r="LY43" s="1"/>
      <c r="LZ43" s="1"/>
      <c r="MA43" s="1"/>
      <c r="MB43" s="1"/>
      <c r="MC43" s="1"/>
      <c r="MD43" s="1"/>
      <c r="ME43" s="1"/>
      <c r="MF43" s="1"/>
      <c r="MG43" s="1"/>
      <c r="MH43" s="1"/>
      <c r="MI43" s="1"/>
      <c r="MJ43" s="1"/>
      <c r="MK43" s="1"/>
      <c r="ML43" s="1"/>
      <c r="MM43" s="1"/>
      <c r="MN43" s="1"/>
      <c r="MO43" s="1"/>
      <c r="MP43" s="1"/>
      <c r="MQ43" s="1"/>
      <c r="MR43" s="1"/>
      <c r="MS43" s="1"/>
      <c r="MT43" s="1"/>
      <c r="MU43" s="1"/>
      <c r="MV43" s="1"/>
      <c r="MW43" s="1"/>
      <c r="MX43" s="1"/>
      <c r="MY43" s="1"/>
      <c r="MZ43" s="1"/>
      <c r="NA43" s="1"/>
      <c r="NB43" s="1"/>
      <c r="NC43" s="1"/>
      <c r="ND43" s="1"/>
      <c r="NE43" s="1"/>
      <c r="NF43" s="1"/>
      <c r="NG43" s="1"/>
      <c r="NH43" s="1"/>
      <c r="NI43" s="1"/>
      <c r="NJ43" s="1"/>
      <c r="NK43" s="1"/>
      <c r="NL43" s="1"/>
      <c r="NM43" s="1"/>
      <c r="NN43" s="1"/>
      <c r="NO43" s="1"/>
      <c r="NP43" s="1"/>
      <c r="NQ43" s="1"/>
      <c r="NR43" s="1"/>
      <c r="NS43" s="1"/>
      <c r="NT43" s="1"/>
      <c r="NU43" s="1"/>
      <c r="NV43" s="1"/>
      <c r="NW43" s="1"/>
      <c r="NX43" s="1"/>
      <c r="NY43" s="1"/>
      <c r="NZ43" s="1"/>
      <c r="OA43" s="1"/>
      <c r="OB43" s="1"/>
      <c r="OC43" s="1"/>
      <c r="OD43" s="1"/>
      <c r="OE43" s="1"/>
      <c r="OF43" s="1"/>
      <c r="OG43" s="1"/>
      <c r="OH43" s="1"/>
      <c r="OI43" s="1"/>
      <c r="OJ43" s="1"/>
      <c r="OK43" s="1"/>
      <c r="OL43" s="1"/>
      <c r="OM43" s="1"/>
      <c r="ON43" s="1"/>
      <c r="OO43" s="1"/>
      <c r="OP43" s="1"/>
      <c r="OQ43" s="1"/>
      <c r="OR43" s="1"/>
      <c r="OS43" s="1"/>
      <c r="OT43" s="1"/>
      <c r="OU43" s="1"/>
      <c r="OV43" s="1"/>
      <c r="OW43" s="1"/>
      <c r="OX43" s="1"/>
      <c r="OY43" s="1"/>
      <c r="OZ43" s="1"/>
      <c r="PA43" s="1"/>
      <c r="PB43" s="1"/>
      <c r="PC43" s="1"/>
      <c r="PD43" s="1"/>
      <c r="PE43" s="1"/>
      <c r="PF43" s="1"/>
      <c r="PG43" s="1"/>
      <c r="PH43" s="1"/>
      <c r="PI43" s="1"/>
      <c r="PJ43" s="1"/>
      <c r="PK43" s="1"/>
      <c r="PL43" s="1"/>
      <c r="PM43" s="1"/>
      <c r="PN43" s="1"/>
      <c r="PO43" s="1"/>
      <c r="PP43" s="1"/>
      <c r="PQ43" s="1"/>
      <c r="PR43" s="1"/>
      <c r="PS43" s="1"/>
      <c r="PT43" s="1"/>
      <c r="PU43" s="1"/>
      <c r="PV43" s="1"/>
      <c r="PW43" s="1"/>
      <c r="PX43" s="1"/>
      <c r="PY43" s="1"/>
      <c r="PZ43" s="1"/>
      <c r="QA43" s="1"/>
      <c r="QB43" s="1"/>
      <c r="QC43" s="1"/>
      <c r="QD43" s="1"/>
      <c r="QE43" s="1"/>
      <c r="QF43" s="1"/>
      <c r="QG43" s="1"/>
      <c r="QH43" s="1"/>
      <c r="QI43" s="1"/>
      <c r="QJ43" s="1"/>
      <c r="QK43" s="1"/>
      <c r="QL43" s="1"/>
      <c r="QM43" s="1"/>
      <c r="QN43" s="1"/>
      <c r="QO43" s="1"/>
      <c r="QP43" s="1"/>
      <c r="QQ43" s="1"/>
      <c r="QR43" s="1"/>
      <c r="QS43" s="1"/>
      <c r="QT43" s="1"/>
      <c r="QU43" s="1"/>
      <c r="QV43" s="1"/>
      <c r="QW43" s="1"/>
      <c r="QX43" s="1"/>
      <c r="QY43" s="1"/>
      <c r="QZ43" s="1"/>
      <c r="RA43" s="1"/>
      <c r="RB43" s="1"/>
      <c r="RC43" s="1"/>
      <c r="RD43" s="1"/>
      <c r="RE43" s="1"/>
      <c r="RF43" s="1"/>
      <c r="RG43" s="1"/>
      <c r="RH43" s="1"/>
      <c r="RI43" s="1"/>
      <c r="RJ43" s="1"/>
      <c r="RK43" s="1"/>
      <c r="RL43" s="1"/>
      <c r="RM43" s="1"/>
      <c r="RN43" s="1"/>
      <c r="RO43" s="1"/>
      <c r="RP43" s="1"/>
      <c r="RQ43" s="1"/>
      <c r="RR43" s="1"/>
      <c r="RS43" s="1"/>
      <c r="RT43" s="1"/>
      <c r="RU43" s="1"/>
      <c r="RV43" s="1"/>
      <c r="RW43" s="1"/>
      <c r="RX43" s="1"/>
      <c r="RY43" s="1"/>
      <c r="RZ43" s="1"/>
      <c r="SA43" s="1"/>
      <c r="SB43" s="1"/>
      <c r="SC43" s="1"/>
      <c r="SD43" s="1"/>
      <c r="SE43" s="1"/>
      <c r="SF43" s="1"/>
      <c r="SG43" s="1"/>
      <c r="SH43" s="1"/>
      <c r="SI43" s="1"/>
      <c r="SJ43" s="1"/>
      <c r="SK43" s="1"/>
      <c r="SL43" s="1"/>
      <c r="SM43" s="1"/>
      <c r="SN43" s="1"/>
      <c r="SO43" s="1"/>
      <c r="SP43" s="1"/>
      <c r="SQ43" s="1"/>
      <c r="SR43" s="1"/>
      <c r="SS43" s="1"/>
      <c r="ST43" s="1"/>
      <c r="SU43" s="1"/>
      <c r="SV43" s="1"/>
      <c r="SW43" s="1"/>
      <c r="SX43" s="1"/>
      <c r="SY43" s="1"/>
      <c r="SZ43" s="1"/>
      <c r="TA43" s="1"/>
      <c r="TB43" s="1"/>
      <c r="TC43" s="1"/>
      <c r="TD43" s="1"/>
      <c r="TE43" s="1"/>
      <c r="TF43" s="1"/>
      <c r="TG43" s="1"/>
      <c r="TH43" s="1"/>
      <c r="TI43" s="1"/>
      <c r="TJ43" s="1"/>
      <c r="TK43" s="1"/>
      <c r="TL43" s="1"/>
      <c r="TM43" s="1"/>
      <c r="TN43" s="1"/>
      <c r="TO43" s="1"/>
      <c r="TP43" s="1"/>
      <c r="TQ43" s="1"/>
      <c r="TR43" s="1"/>
      <c r="TS43" s="1"/>
      <c r="TT43" s="1"/>
      <c r="TU43" s="1"/>
      <c r="TV43" s="1"/>
      <c r="TW43" s="1"/>
      <c r="TX43" s="1"/>
      <c r="TY43" s="1"/>
      <c r="TZ43" s="1"/>
      <c r="UA43" s="1"/>
      <c r="UB43" s="1"/>
      <c r="UC43" s="1"/>
      <c r="UD43" s="1"/>
      <c r="UE43" s="1"/>
      <c r="UF43" s="1"/>
      <c r="UG43" s="1"/>
      <c r="UH43" s="1"/>
      <c r="UI43" s="1"/>
      <c r="UJ43" s="1"/>
      <c r="UK43" s="1"/>
      <c r="UL43" s="1"/>
      <c r="UM43" s="1"/>
      <c r="UN43" s="1"/>
      <c r="UO43" s="1"/>
      <c r="UP43" s="1"/>
      <c r="UQ43" s="1"/>
      <c r="UR43" s="1"/>
      <c r="US43" s="1"/>
      <c r="UT43" s="1"/>
      <c r="UU43" s="1"/>
      <c r="UV43" s="1"/>
      <c r="UW43" s="1"/>
      <c r="UX43" s="1"/>
      <c r="UY43" s="1"/>
      <c r="UZ43" s="1"/>
      <c r="VA43" s="1"/>
      <c r="VB43" s="1"/>
      <c r="VC43" s="1"/>
      <c r="VD43" s="1"/>
      <c r="VE43" s="1"/>
      <c r="VF43" s="1"/>
      <c r="VG43" s="1"/>
      <c r="VH43" s="1"/>
      <c r="VI43" s="1"/>
      <c r="VJ43" s="1"/>
      <c r="VK43" s="1"/>
      <c r="VL43" s="1"/>
      <c r="VM43" s="1"/>
      <c r="VN43" s="1"/>
      <c r="VO43" s="1"/>
      <c r="VP43" s="1"/>
      <c r="VQ43" s="1"/>
      <c r="VR43" s="1"/>
      <c r="VS43" s="1"/>
      <c r="VT43" s="1"/>
      <c r="VU43" s="1"/>
      <c r="VV43" s="1"/>
      <c r="VW43" s="1"/>
      <c r="VX43" s="1"/>
      <c r="VY43" s="1"/>
      <c r="VZ43" s="1"/>
      <c r="WA43" s="1"/>
      <c r="WB43" s="1"/>
      <c r="WC43" s="1"/>
      <c r="WD43" s="1"/>
      <c r="WE43" s="1"/>
      <c r="WF43" s="1"/>
      <c r="WG43" s="1"/>
      <c r="WH43" s="1"/>
      <c r="WI43" s="1"/>
      <c r="WJ43" s="1"/>
      <c r="WK43" s="1"/>
      <c r="WL43" s="1"/>
      <c r="WM43" s="1"/>
      <c r="WN43" s="1"/>
      <c r="WO43" s="1"/>
      <c r="WP43" s="1"/>
      <c r="WQ43" s="1"/>
      <c r="WR43" s="1"/>
      <c r="WS43" s="1"/>
      <c r="WT43" s="1"/>
      <c r="WU43" s="1"/>
      <c r="WV43" s="1"/>
      <c r="WW43" s="1"/>
      <c r="WX43" s="1"/>
      <c r="WY43" s="1"/>
      <c r="WZ43" s="1"/>
      <c r="XA43" s="1"/>
      <c r="XB43" s="1"/>
      <c r="XC43" s="1"/>
      <c r="XD43" s="1"/>
      <c r="XE43" s="1"/>
      <c r="XF43" s="1"/>
      <c r="XG43" s="1"/>
      <c r="XH43" s="1"/>
      <c r="XI43" s="1"/>
      <c r="XJ43" s="1"/>
      <c r="XK43" s="1"/>
      <c r="XL43" s="1"/>
      <c r="XM43" s="1"/>
      <c r="XN43" s="1"/>
      <c r="XO43" s="1"/>
      <c r="XP43" s="1"/>
      <c r="XQ43" s="1"/>
      <c r="XR43" s="1"/>
      <c r="XS43" s="1"/>
      <c r="XT43" s="1"/>
      <c r="XU43" s="1"/>
      <c r="XV43" s="1"/>
      <c r="XW43" s="1"/>
      <c r="XX43" s="1"/>
      <c r="XY43" s="1"/>
    </row>
    <row r="44" spans="1:649" s="50" customFormat="1" ht="14.4" x14ac:dyDescent="0.3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  <c r="ET44" s="1"/>
      <c r="EU44" s="1"/>
      <c r="EV44" s="1"/>
      <c r="EW44" s="1"/>
      <c r="EX44" s="1"/>
      <c r="EY44" s="1"/>
      <c r="EZ44" s="1"/>
      <c r="FA44" s="1"/>
      <c r="FB44" s="1"/>
      <c r="FC44" s="1"/>
      <c r="FD44" s="1"/>
      <c r="FE44" s="1"/>
      <c r="FF44" s="1"/>
      <c r="FG44" s="1"/>
      <c r="FH44" s="1"/>
      <c r="FI44" s="1"/>
      <c r="FJ44" s="1"/>
      <c r="FK44" s="1"/>
      <c r="FL44" s="1"/>
      <c r="FM44" s="1"/>
      <c r="FN44" s="1"/>
      <c r="FO44" s="1"/>
      <c r="FP44" s="1"/>
      <c r="FQ44" s="1"/>
      <c r="FR44" s="1"/>
      <c r="FS44" s="1"/>
      <c r="FT44" s="1"/>
      <c r="FU44" s="1"/>
      <c r="FV44" s="1"/>
      <c r="FW44" s="1"/>
      <c r="FX44" s="1"/>
      <c r="FY44" s="1"/>
      <c r="FZ44" s="1"/>
      <c r="GA44" s="1"/>
      <c r="GB44" s="1"/>
      <c r="GC44" s="1"/>
      <c r="GD44" s="1"/>
      <c r="GE44" s="1"/>
      <c r="GF44" s="1"/>
      <c r="GG44" s="1"/>
      <c r="GH44" s="1"/>
      <c r="GI44" s="1"/>
      <c r="GJ44" s="1"/>
      <c r="GK44" s="1"/>
      <c r="GL44" s="1"/>
      <c r="GM44" s="1"/>
      <c r="GN44" s="1"/>
      <c r="GO44" s="1"/>
      <c r="GP44" s="1"/>
      <c r="GQ44" s="1"/>
      <c r="GR44" s="1"/>
      <c r="GS44" s="1"/>
      <c r="GT44" s="1"/>
      <c r="GU44" s="1"/>
      <c r="GV44" s="1"/>
      <c r="GW44" s="1"/>
      <c r="GX44" s="1"/>
      <c r="GY44" s="1"/>
      <c r="GZ44" s="1"/>
      <c r="HA44" s="1"/>
      <c r="HB44" s="1"/>
      <c r="HC44" s="1"/>
      <c r="HD44" s="1"/>
      <c r="HE44" s="1"/>
      <c r="HF44" s="1"/>
      <c r="HG44" s="1"/>
      <c r="HH44" s="1"/>
      <c r="HI44" s="1"/>
      <c r="HJ44" s="1"/>
      <c r="HK44" s="1"/>
      <c r="HL44" s="1"/>
      <c r="HM44" s="1"/>
      <c r="HN44" s="1"/>
      <c r="HO44" s="1"/>
      <c r="HP44" s="1"/>
      <c r="HQ44" s="1"/>
      <c r="HR44" s="1"/>
      <c r="HS44" s="1"/>
      <c r="HT44" s="1"/>
      <c r="HU44" s="1"/>
      <c r="HV44" s="1"/>
      <c r="HW44" s="1"/>
      <c r="HX44" s="1"/>
      <c r="HY44" s="1"/>
      <c r="HZ44" s="1"/>
      <c r="IA44" s="1"/>
      <c r="IB44" s="1"/>
      <c r="IC44" s="1"/>
      <c r="ID44" s="1"/>
      <c r="IE44" s="1"/>
      <c r="IF44" s="1"/>
      <c r="IG44" s="1"/>
      <c r="IH44" s="1"/>
      <c r="II44" s="1"/>
      <c r="IJ44" s="1"/>
      <c r="IK44" s="1"/>
      <c r="IL44" s="1"/>
      <c r="IM44" s="1"/>
      <c r="IN44" s="1"/>
      <c r="IO44" s="1"/>
      <c r="IP44" s="1"/>
      <c r="IQ44" s="1"/>
      <c r="IR44" s="1"/>
      <c r="IS44" s="1"/>
      <c r="IT44" s="1"/>
      <c r="IU44" s="1"/>
      <c r="IV44" s="1"/>
      <c r="IW44" s="1"/>
      <c r="IX44" s="1"/>
      <c r="IY44" s="1"/>
      <c r="IZ44" s="1"/>
      <c r="JA44" s="1"/>
      <c r="JB44" s="1"/>
      <c r="JC44" s="1"/>
      <c r="JD44" s="1"/>
      <c r="JE44" s="1"/>
      <c r="JF44" s="1"/>
      <c r="JG44" s="1"/>
      <c r="JH44" s="1"/>
      <c r="JI44" s="1"/>
      <c r="JJ44" s="1"/>
      <c r="JK44" s="1"/>
      <c r="JL44" s="1"/>
      <c r="JM44" s="1"/>
      <c r="JN44" s="1"/>
      <c r="JO44" s="1"/>
      <c r="JP44" s="1"/>
      <c r="JQ44" s="1"/>
      <c r="JR44" s="1"/>
      <c r="JS44" s="1"/>
      <c r="JT44" s="1"/>
      <c r="JU44" s="1"/>
      <c r="JV44" s="1"/>
      <c r="JW44" s="1"/>
      <c r="JX44" s="1"/>
      <c r="JY44" s="1"/>
      <c r="JZ44" s="1"/>
      <c r="KA44" s="1"/>
      <c r="KB44" s="1"/>
      <c r="KC44" s="1"/>
      <c r="KD44" s="1"/>
      <c r="KE44" s="1"/>
      <c r="KF44" s="1"/>
      <c r="KG44" s="1"/>
      <c r="KH44" s="1"/>
      <c r="KI44" s="1"/>
      <c r="KJ44" s="1"/>
      <c r="KK44" s="1"/>
      <c r="KL44" s="1"/>
      <c r="KM44" s="1"/>
      <c r="KN44" s="1"/>
      <c r="KO44" s="1"/>
      <c r="KP44" s="1"/>
      <c r="KQ44" s="1"/>
      <c r="KR44" s="1"/>
      <c r="KS44" s="1"/>
      <c r="KT44" s="1"/>
      <c r="KU44" s="1"/>
      <c r="KV44" s="1"/>
      <c r="KW44" s="1"/>
      <c r="KX44" s="1"/>
      <c r="KY44" s="1"/>
      <c r="KZ44" s="1"/>
      <c r="LA44" s="1"/>
      <c r="LB44" s="1"/>
      <c r="LC44" s="1"/>
      <c r="LD44" s="1"/>
      <c r="LE44" s="1"/>
      <c r="LF44" s="1"/>
      <c r="LG44" s="1"/>
      <c r="LH44" s="1"/>
      <c r="LI44" s="1"/>
      <c r="LJ44" s="1"/>
      <c r="LK44" s="1"/>
      <c r="LL44" s="1"/>
      <c r="LM44" s="1"/>
      <c r="LN44" s="1"/>
      <c r="LO44" s="1"/>
      <c r="LP44" s="1"/>
      <c r="LQ44" s="1"/>
      <c r="LR44" s="1"/>
      <c r="LS44" s="1"/>
      <c r="LT44" s="1"/>
      <c r="LU44" s="1"/>
      <c r="LV44" s="1"/>
      <c r="LW44" s="1"/>
      <c r="LX44" s="1"/>
      <c r="LY44" s="1"/>
      <c r="LZ44" s="1"/>
      <c r="MA44" s="1"/>
      <c r="MB44" s="1"/>
      <c r="MC44" s="1"/>
      <c r="MD44" s="1"/>
      <c r="ME44" s="1"/>
      <c r="MF44" s="1"/>
      <c r="MG44" s="1"/>
      <c r="MH44" s="1"/>
      <c r="MI44" s="1"/>
      <c r="MJ44" s="1"/>
      <c r="MK44" s="1"/>
      <c r="ML44" s="1"/>
      <c r="MM44" s="1"/>
      <c r="MN44" s="1"/>
      <c r="MO44" s="1"/>
      <c r="MP44" s="1"/>
      <c r="MQ44" s="1"/>
      <c r="MR44" s="1"/>
      <c r="MS44" s="1"/>
      <c r="MT44" s="1"/>
      <c r="MU44" s="1"/>
      <c r="MV44" s="1"/>
      <c r="MW44" s="1"/>
      <c r="MX44" s="1"/>
      <c r="MY44" s="1"/>
      <c r="MZ44" s="1"/>
      <c r="NA44" s="1"/>
      <c r="NB44" s="1"/>
      <c r="NC44" s="1"/>
      <c r="ND44" s="1"/>
      <c r="NE44" s="1"/>
      <c r="NF44" s="1"/>
      <c r="NG44" s="1"/>
      <c r="NH44" s="1"/>
      <c r="NI44" s="1"/>
      <c r="NJ44" s="1"/>
      <c r="NK44" s="1"/>
      <c r="NL44" s="1"/>
      <c r="NM44" s="1"/>
      <c r="NN44" s="1"/>
      <c r="NO44" s="1"/>
      <c r="NP44" s="1"/>
      <c r="NQ44" s="1"/>
      <c r="NR44" s="1"/>
      <c r="NS44" s="1"/>
      <c r="NT44" s="1"/>
      <c r="NU44" s="1"/>
      <c r="NV44" s="1"/>
      <c r="NW44" s="1"/>
      <c r="NX44" s="1"/>
      <c r="NY44" s="1"/>
      <c r="NZ44" s="1"/>
      <c r="OA44" s="1"/>
      <c r="OB44" s="1"/>
      <c r="OC44" s="1"/>
      <c r="OD44" s="1"/>
      <c r="OE44" s="1"/>
      <c r="OF44" s="1"/>
      <c r="OG44" s="1"/>
      <c r="OH44" s="1"/>
      <c r="OI44" s="1"/>
      <c r="OJ44" s="1"/>
      <c r="OK44" s="1"/>
      <c r="OL44" s="1"/>
      <c r="OM44" s="1"/>
      <c r="ON44" s="1"/>
      <c r="OO44" s="1"/>
      <c r="OP44" s="1"/>
      <c r="OQ44" s="1"/>
      <c r="OR44" s="1"/>
      <c r="OS44" s="1"/>
      <c r="OT44" s="1"/>
      <c r="OU44" s="1"/>
      <c r="OV44" s="1"/>
      <c r="OW44" s="1"/>
      <c r="OX44" s="1"/>
      <c r="OY44" s="1"/>
      <c r="OZ44" s="1"/>
      <c r="PA44" s="1"/>
      <c r="PB44" s="1"/>
      <c r="PC44" s="1"/>
      <c r="PD44" s="1"/>
      <c r="PE44" s="1"/>
      <c r="PF44" s="1"/>
      <c r="PG44" s="1"/>
      <c r="PH44" s="1"/>
      <c r="PI44" s="1"/>
      <c r="PJ44" s="1"/>
      <c r="PK44" s="1"/>
      <c r="PL44" s="1"/>
      <c r="PM44" s="1"/>
      <c r="PN44" s="1"/>
      <c r="PO44" s="1"/>
      <c r="PP44" s="1"/>
      <c r="PQ44" s="1"/>
      <c r="PR44" s="1"/>
      <c r="PS44" s="1"/>
      <c r="PT44" s="1"/>
      <c r="PU44" s="1"/>
      <c r="PV44" s="1"/>
      <c r="PW44" s="1"/>
      <c r="PX44" s="1"/>
      <c r="PY44" s="1"/>
      <c r="PZ44" s="1"/>
      <c r="QA44" s="1"/>
      <c r="QB44" s="1"/>
      <c r="QC44" s="1"/>
      <c r="QD44" s="1"/>
      <c r="QE44" s="1"/>
      <c r="QF44" s="1"/>
      <c r="QG44" s="1"/>
      <c r="QH44" s="1"/>
      <c r="QI44" s="1"/>
      <c r="QJ44" s="1"/>
      <c r="QK44" s="1"/>
      <c r="QL44" s="1"/>
      <c r="QM44" s="1"/>
      <c r="QN44" s="1"/>
      <c r="QO44" s="1"/>
      <c r="QP44" s="1"/>
      <c r="QQ44" s="1"/>
      <c r="QR44" s="1"/>
      <c r="QS44" s="1"/>
      <c r="QT44" s="1"/>
      <c r="QU44" s="1"/>
      <c r="QV44" s="1"/>
      <c r="QW44" s="1"/>
      <c r="QX44" s="1"/>
      <c r="QY44" s="1"/>
      <c r="QZ44" s="1"/>
      <c r="RA44" s="1"/>
      <c r="RB44" s="1"/>
      <c r="RC44" s="1"/>
      <c r="RD44" s="1"/>
      <c r="RE44" s="1"/>
      <c r="RF44" s="1"/>
      <c r="RG44" s="1"/>
      <c r="RH44" s="1"/>
      <c r="RI44" s="1"/>
      <c r="RJ44" s="1"/>
      <c r="RK44" s="1"/>
      <c r="RL44" s="1"/>
      <c r="RM44" s="1"/>
      <c r="RN44" s="1"/>
      <c r="RO44" s="1"/>
      <c r="RP44" s="1"/>
      <c r="RQ44" s="1"/>
      <c r="RR44" s="1"/>
      <c r="RS44" s="1"/>
      <c r="RT44" s="1"/>
      <c r="RU44" s="1"/>
      <c r="RV44" s="1"/>
      <c r="RW44" s="1"/>
      <c r="RX44" s="1"/>
      <c r="RY44" s="1"/>
      <c r="RZ44" s="1"/>
      <c r="SA44" s="1"/>
      <c r="SB44" s="1"/>
      <c r="SC44" s="1"/>
      <c r="SD44" s="1"/>
      <c r="SE44" s="1"/>
      <c r="SF44" s="1"/>
      <c r="SG44" s="1"/>
      <c r="SH44" s="1"/>
      <c r="SI44" s="1"/>
      <c r="SJ44" s="1"/>
      <c r="SK44" s="1"/>
      <c r="SL44" s="1"/>
      <c r="SM44" s="1"/>
      <c r="SN44" s="1"/>
      <c r="SO44" s="1"/>
      <c r="SP44" s="1"/>
      <c r="SQ44" s="1"/>
      <c r="SR44" s="1"/>
      <c r="SS44" s="1"/>
      <c r="ST44" s="1"/>
      <c r="SU44" s="1"/>
      <c r="SV44" s="1"/>
      <c r="SW44" s="1"/>
      <c r="SX44" s="1"/>
      <c r="SY44" s="1"/>
      <c r="SZ44" s="1"/>
      <c r="TA44" s="1"/>
      <c r="TB44" s="1"/>
      <c r="TC44" s="1"/>
      <c r="TD44" s="1"/>
      <c r="TE44" s="1"/>
      <c r="TF44" s="1"/>
      <c r="TG44" s="1"/>
      <c r="TH44" s="1"/>
      <c r="TI44" s="1"/>
      <c r="TJ44" s="1"/>
      <c r="TK44" s="1"/>
      <c r="TL44" s="1"/>
      <c r="TM44" s="1"/>
      <c r="TN44" s="1"/>
      <c r="TO44" s="1"/>
      <c r="TP44" s="1"/>
      <c r="TQ44" s="1"/>
      <c r="TR44" s="1"/>
      <c r="TS44" s="1"/>
      <c r="TT44" s="1"/>
      <c r="TU44" s="1"/>
      <c r="TV44" s="1"/>
      <c r="TW44" s="1"/>
      <c r="TX44" s="1"/>
      <c r="TY44" s="1"/>
      <c r="TZ44" s="1"/>
      <c r="UA44" s="1"/>
      <c r="UB44" s="1"/>
      <c r="UC44" s="1"/>
      <c r="UD44" s="1"/>
      <c r="UE44" s="1"/>
      <c r="UF44" s="1"/>
      <c r="UG44" s="1"/>
      <c r="UH44" s="1"/>
      <c r="UI44" s="1"/>
      <c r="UJ44" s="1"/>
      <c r="UK44" s="1"/>
      <c r="UL44" s="1"/>
      <c r="UM44" s="1"/>
      <c r="UN44" s="1"/>
      <c r="UO44" s="1"/>
      <c r="UP44" s="1"/>
      <c r="UQ44" s="1"/>
      <c r="UR44" s="1"/>
      <c r="US44" s="1"/>
      <c r="UT44" s="1"/>
      <c r="UU44" s="1"/>
      <c r="UV44" s="1"/>
      <c r="UW44" s="1"/>
      <c r="UX44" s="1"/>
      <c r="UY44" s="1"/>
      <c r="UZ44" s="1"/>
      <c r="VA44" s="1"/>
      <c r="VB44" s="1"/>
      <c r="VC44" s="1"/>
      <c r="VD44" s="1"/>
      <c r="VE44" s="1"/>
      <c r="VF44" s="1"/>
      <c r="VG44" s="1"/>
      <c r="VH44" s="1"/>
      <c r="VI44" s="1"/>
      <c r="VJ44" s="1"/>
      <c r="VK44" s="1"/>
      <c r="VL44" s="1"/>
      <c r="VM44" s="1"/>
      <c r="VN44" s="1"/>
      <c r="VO44" s="1"/>
      <c r="VP44" s="1"/>
      <c r="VQ44" s="1"/>
      <c r="VR44" s="1"/>
      <c r="VS44" s="1"/>
      <c r="VT44" s="1"/>
      <c r="VU44" s="1"/>
      <c r="VV44" s="1"/>
      <c r="VW44" s="1"/>
      <c r="VX44" s="1"/>
      <c r="VY44" s="1"/>
      <c r="VZ44" s="1"/>
      <c r="WA44" s="1"/>
      <c r="WB44" s="1"/>
      <c r="WC44" s="1"/>
      <c r="WD44" s="1"/>
      <c r="WE44" s="1"/>
      <c r="WF44" s="1"/>
      <c r="WG44" s="1"/>
      <c r="WH44" s="1"/>
      <c r="WI44" s="1"/>
      <c r="WJ44" s="1"/>
      <c r="WK44" s="1"/>
      <c r="WL44" s="1"/>
      <c r="WM44" s="1"/>
      <c r="WN44" s="1"/>
      <c r="WO44" s="1"/>
      <c r="WP44" s="1"/>
      <c r="WQ44" s="1"/>
      <c r="WR44" s="1"/>
      <c r="WS44" s="1"/>
      <c r="WT44" s="1"/>
      <c r="WU44" s="1"/>
      <c r="WV44" s="1"/>
      <c r="WW44" s="1"/>
      <c r="WX44" s="1"/>
      <c r="WY44" s="1"/>
      <c r="WZ44" s="1"/>
      <c r="XA44" s="1"/>
      <c r="XB44" s="1"/>
      <c r="XC44" s="1"/>
      <c r="XD44" s="1"/>
      <c r="XE44" s="1"/>
      <c r="XF44" s="1"/>
      <c r="XG44" s="1"/>
      <c r="XH44" s="1"/>
      <c r="XI44" s="1"/>
      <c r="XJ44" s="1"/>
      <c r="XK44" s="1"/>
      <c r="XL44" s="1"/>
      <c r="XM44" s="1"/>
      <c r="XN44" s="1"/>
      <c r="XO44" s="1"/>
      <c r="XP44" s="1"/>
      <c r="XQ44" s="1"/>
      <c r="XR44" s="1"/>
      <c r="XS44" s="1"/>
      <c r="XT44" s="1"/>
      <c r="XU44" s="1"/>
      <c r="XV44" s="1"/>
      <c r="XW44" s="1"/>
      <c r="XX44" s="1"/>
      <c r="XY44" s="1"/>
    </row>
    <row r="45" spans="1:649" s="50" customFormat="1" ht="14.4" x14ac:dyDescent="0.3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1"/>
      <c r="M45" s="1"/>
      <c r="N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  <c r="EU45" s="1"/>
      <c r="EV45" s="1"/>
      <c r="EW45" s="1"/>
      <c r="EX45" s="1"/>
      <c r="EY45" s="1"/>
      <c r="EZ45" s="1"/>
      <c r="FA45" s="1"/>
      <c r="FB45" s="1"/>
      <c r="FC45" s="1"/>
      <c r="FD45" s="1"/>
      <c r="FE45" s="1"/>
      <c r="FF45" s="1"/>
      <c r="FG45" s="1"/>
      <c r="FH45" s="1"/>
      <c r="FI45" s="1"/>
      <c r="FJ45" s="1"/>
      <c r="FK45" s="1"/>
      <c r="FL45" s="1"/>
      <c r="FM45" s="1"/>
      <c r="FN45" s="1"/>
      <c r="FO45" s="1"/>
      <c r="FP45" s="1"/>
      <c r="FQ45" s="1"/>
      <c r="FR45" s="1"/>
      <c r="FS45" s="1"/>
      <c r="FT45" s="1"/>
      <c r="FU45" s="1"/>
      <c r="FV45" s="1"/>
      <c r="FW45" s="1"/>
      <c r="FX45" s="1"/>
      <c r="FY45" s="1"/>
      <c r="FZ45" s="1"/>
      <c r="GA45" s="1"/>
      <c r="GB45" s="1"/>
      <c r="GC45" s="1"/>
      <c r="GD45" s="1"/>
      <c r="GE45" s="1"/>
      <c r="GF45" s="1"/>
      <c r="GG45" s="1"/>
      <c r="GH45" s="1"/>
      <c r="GI45" s="1"/>
      <c r="GJ45" s="1"/>
      <c r="GK45" s="1"/>
      <c r="GL45" s="1"/>
      <c r="GM45" s="1"/>
      <c r="GN45" s="1"/>
      <c r="GO45" s="1"/>
      <c r="GP45" s="1"/>
      <c r="GQ45" s="1"/>
      <c r="GR45" s="1"/>
      <c r="GS45" s="1"/>
      <c r="GT45" s="1"/>
      <c r="GU45" s="1"/>
      <c r="GV45" s="1"/>
      <c r="GW45" s="1"/>
      <c r="GX45" s="1"/>
      <c r="GY45" s="1"/>
      <c r="GZ45" s="1"/>
      <c r="HA45" s="1"/>
      <c r="HB45" s="1"/>
      <c r="HC45" s="1"/>
      <c r="HD45" s="1"/>
      <c r="HE45" s="1"/>
      <c r="HF45" s="1"/>
      <c r="HG45" s="1"/>
      <c r="HH45" s="1"/>
      <c r="HI45" s="1"/>
      <c r="HJ45" s="1"/>
      <c r="HK45" s="1"/>
      <c r="HL45" s="1"/>
      <c r="HM45" s="1"/>
      <c r="HN45" s="1"/>
      <c r="HO45" s="1"/>
      <c r="HP45" s="1"/>
      <c r="HQ45" s="1"/>
      <c r="HR45" s="1"/>
      <c r="HS45" s="1"/>
      <c r="HT45" s="1"/>
      <c r="HU45" s="1"/>
      <c r="HV45" s="1"/>
      <c r="HW45" s="1"/>
      <c r="HX45" s="1"/>
      <c r="HY45" s="1"/>
      <c r="HZ45" s="1"/>
      <c r="IA45" s="1"/>
      <c r="IB45" s="1"/>
      <c r="IC45" s="1"/>
      <c r="ID45" s="1"/>
      <c r="IE45" s="1"/>
      <c r="IF45" s="1"/>
      <c r="IG45" s="1"/>
      <c r="IH45" s="1"/>
      <c r="II45" s="1"/>
      <c r="IJ45" s="1"/>
      <c r="IK45" s="1"/>
      <c r="IL45" s="1"/>
      <c r="IM45" s="1"/>
      <c r="IN45" s="1"/>
      <c r="IO45" s="1"/>
      <c r="IP45" s="1"/>
      <c r="IQ45" s="1"/>
      <c r="IR45" s="1"/>
      <c r="IS45" s="1"/>
      <c r="IT45" s="1"/>
      <c r="IU45" s="1"/>
      <c r="IV45" s="1"/>
      <c r="IW45" s="1"/>
      <c r="IX45" s="1"/>
      <c r="IY45" s="1"/>
      <c r="IZ45" s="1"/>
      <c r="JA45" s="1"/>
      <c r="JB45" s="1"/>
      <c r="JC45" s="1"/>
      <c r="JD45" s="1"/>
      <c r="JE45" s="1"/>
      <c r="JF45" s="1"/>
      <c r="JG45" s="1"/>
      <c r="JH45" s="1"/>
      <c r="JI45" s="1"/>
      <c r="JJ45" s="1"/>
      <c r="JK45" s="1"/>
      <c r="JL45" s="1"/>
      <c r="JM45" s="1"/>
      <c r="JN45" s="1"/>
      <c r="JO45" s="1"/>
      <c r="JP45" s="1"/>
      <c r="JQ45" s="1"/>
      <c r="JR45" s="1"/>
      <c r="JS45" s="1"/>
      <c r="JT45" s="1"/>
      <c r="JU45" s="1"/>
      <c r="JV45" s="1"/>
      <c r="JW45" s="1"/>
      <c r="JX45" s="1"/>
      <c r="JY45" s="1"/>
      <c r="JZ45" s="1"/>
      <c r="KA45" s="1"/>
      <c r="KB45" s="1"/>
      <c r="KC45" s="1"/>
      <c r="KD45" s="1"/>
      <c r="KE45" s="1"/>
      <c r="KF45" s="1"/>
      <c r="KG45" s="1"/>
      <c r="KH45" s="1"/>
      <c r="KI45" s="1"/>
      <c r="KJ45" s="1"/>
      <c r="KK45" s="1"/>
      <c r="KL45" s="1"/>
      <c r="KM45" s="1"/>
      <c r="KN45" s="1"/>
      <c r="KO45" s="1"/>
      <c r="KP45" s="1"/>
      <c r="KQ45" s="1"/>
      <c r="KR45" s="1"/>
      <c r="KS45" s="1"/>
      <c r="KT45" s="1"/>
      <c r="KU45" s="1"/>
      <c r="KV45" s="1"/>
      <c r="KW45" s="1"/>
      <c r="KX45" s="1"/>
      <c r="KY45" s="1"/>
      <c r="KZ45" s="1"/>
      <c r="LA45" s="1"/>
      <c r="LB45" s="1"/>
      <c r="LC45" s="1"/>
      <c r="LD45" s="1"/>
      <c r="LE45" s="1"/>
      <c r="LF45" s="1"/>
      <c r="LG45" s="1"/>
      <c r="LH45" s="1"/>
      <c r="LI45" s="1"/>
      <c r="LJ45" s="1"/>
      <c r="LK45" s="1"/>
      <c r="LL45" s="1"/>
      <c r="LM45" s="1"/>
      <c r="LN45" s="1"/>
      <c r="LO45" s="1"/>
      <c r="LP45" s="1"/>
      <c r="LQ45" s="1"/>
      <c r="LR45" s="1"/>
      <c r="LS45" s="1"/>
      <c r="LT45" s="1"/>
      <c r="LU45" s="1"/>
      <c r="LV45" s="1"/>
      <c r="LW45" s="1"/>
      <c r="LX45" s="1"/>
      <c r="LY45" s="1"/>
      <c r="LZ45" s="1"/>
      <c r="MA45" s="1"/>
      <c r="MB45" s="1"/>
      <c r="MC45" s="1"/>
      <c r="MD45" s="1"/>
      <c r="ME45" s="1"/>
      <c r="MF45" s="1"/>
      <c r="MG45" s="1"/>
      <c r="MH45" s="1"/>
      <c r="MI45" s="1"/>
      <c r="MJ45" s="1"/>
      <c r="MK45" s="1"/>
      <c r="ML45" s="1"/>
      <c r="MM45" s="1"/>
      <c r="MN45" s="1"/>
      <c r="MO45" s="1"/>
      <c r="MP45" s="1"/>
      <c r="MQ45" s="1"/>
      <c r="MR45" s="1"/>
      <c r="MS45" s="1"/>
      <c r="MT45" s="1"/>
      <c r="MU45" s="1"/>
      <c r="MV45" s="1"/>
      <c r="MW45" s="1"/>
      <c r="MX45" s="1"/>
      <c r="MY45" s="1"/>
      <c r="MZ45" s="1"/>
      <c r="NA45" s="1"/>
      <c r="NB45" s="1"/>
      <c r="NC45" s="1"/>
      <c r="ND45" s="1"/>
      <c r="NE45" s="1"/>
      <c r="NF45" s="1"/>
      <c r="NG45" s="1"/>
      <c r="NH45" s="1"/>
      <c r="NI45" s="1"/>
      <c r="NJ45" s="1"/>
      <c r="NK45" s="1"/>
      <c r="NL45" s="1"/>
      <c r="NM45" s="1"/>
      <c r="NN45" s="1"/>
      <c r="NO45" s="1"/>
      <c r="NP45" s="1"/>
      <c r="NQ45" s="1"/>
      <c r="NR45" s="1"/>
      <c r="NS45" s="1"/>
      <c r="NT45" s="1"/>
      <c r="NU45" s="1"/>
      <c r="NV45" s="1"/>
      <c r="NW45" s="1"/>
      <c r="NX45" s="1"/>
      <c r="NY45" s="1"/>
      <c r="NZ45" s="1"/>
      <c r="OA45" s="1"/>
      <c r="OB45" s="1"/>
      <c r="OC45" s="1"/>
      <c r="OD45" s="1"/>
      <c r="OE45" s="1"/>
      <c r="OF45" s="1"/>
      <c r="OG45" s="1"/>
      <c r="OH45" s="1"/>
      <c r="OI45" s="1"/>
      <c r="OJ45" s="1"/>
      <c r="OK45" s="1"/>
      <c r="OL45" s="1"/>
      <c r="OM45" s="1"/>
      <c r="ON45" s="1"/>
      <c r="OO45" s="1"/>
      <c r="OP45" s="1"/>
      <c r="OQ45" s="1"/>
      <c r="OR45" s="1"/>
      <c r="OS45" s="1"/>
      <c r="OT45" s="1"/>
      <c r="OU45" s="1"/>
      <c r="OV45" s="1"/>
      <c r="OW45" s="1"/>
      <c r="OX45" s="1"/>
      <c r="OY45" s="1"/>
      <c r="OZ45" s="1"/>
      <c r="PA45" s="1"/>
      <c r="PB45" s="1"/>
      <c r="PC45" s="1"/>
      <c r="PD45" s="1"/>
      <c r="PE45" s="1"/>
      <c r="PF45" s="1"/>
      <c r="PG45" s="1"/>
      <c r="PH45" s="1"/>
      <c r="PI45" s="1"/>
      <c r="PJ45" s="1"/>
      <c r="PK45" s="1"/>
      <c r="PL45" s="1"/>
      <c r="PM45" s="1"/>
      <c r="PN45" s="1"/>
      <c r="PO45" s="1"/>
      <c r="PP45" s="1"/>
      <c r="PQ45" s="1"/>
      <c r="PR45" s="1"/>
      <c r="PS45" s="1"/>
      <c r="PT45" s="1"/>
      <c r="PU45" s="1"/>
      <c r="PV45" s="1"/>
      <c r="PW45" s="1"/>
      <c r="PX45" s="1"/>
      <c r="PY45" s="1"/>
      <c r="PZ45" s="1"/>
      <c r="QA45" s="1"/>
      <c r="QB45" s="1"/>
      <c r="QC45" s="1"/>
      <c r="QD45" s="1"/>
      <c r="QE45" s="1"/>
      <c r="QF45" s="1"/>
      <c r="QG45" s="1"/>
      <c r="QH45" s="1"/>
      <c r="QI45" s="1"/>
      <c r="QJ45" s="1"/>
      <c r="QK45" s="1"/>
      <c r="QL45" s="1"/>
      <c r="QM45" s="1"/>
      <c r="QN45" s="1"/>
      <c r="QO45" s="1"/>
      <c r="QP45" s="1"/>
      <c r="QQ45" s="1"/>
      <c r="QR45" s="1"/>
      <c r="QS45" s="1"/>
      <c r="QT45" s="1"/>
      <c r="QU45" s="1"/>
      <c r="QV45" s="1"/>
      <c r="QW45" s="1"/>
      <c r="QX45" s="1"/>
      <c r="QY45" s="1"/>
      <c r="QZ45" s="1"/>
      <c r="RA45" s="1"/>
      <c r="RB45" s="1"/>
      <c r="RC45" s="1"/>
      <c r="RD45" s="1"/>
      <c r="RE45" s="1"/>
      <c r="RF45" s="1"/>
      <c r="RG45" s="1"/>
      <c r="RH45" s="1"/>
      <c r="RI45" s="1"/>
      <c r="RJ45" s="1"/>
      <c r="RK45" s="1"/>
      <c r="RL45" s="1"/>
      <c r="RM45" s="1"/>
      <c r="RN45" s="1"/>
      <c r="RO45" s="1"/>
      <c r="RP45" s="1"/>
      <c r="RQ45" s="1"/>
      <c r="RR45" s="1"/>
      <c r="RS45" s="1"/>
      <c r="RT45" s="1"/>
      <c r="RU45" s="1"/>
      <c r="RV45" s="1"/>
      <c r="RW45" s="1"/>
      <c r="RX45" s="1"/>
      <c r="RY45" s="1"/>
      <c r="RZ45" s="1"/>
      <c r="SA45" s="1"/>
      <c r="SB45" s="1"/>
      <c r="SC45" s="1"/>
      <c r="SD45" s="1"/>
      <c r="SE45" s="1"/>
      <c r="SF45" s="1"/>
      <c r="SG45" s="1"/>
      <c r="SH45" s="1"/>
      <c r="SI45" s="1"/>
      <c r="SJ45" s="1"/>
      <c r="SK45" s="1"/>
      <c r="SL45" s="1"/>
      <c r="SM45" s="1"/>
      <c r="SN45" s="1"/>
      <c r="SO45" s="1"/>
      <c r="SP45" s="1"/>
      <c r="SQ45" s="1"/>
      <c r="SR45" s="1"/>
      <c r="SS45" s="1"/>
      <c r="ST45" s="1"/>
      <c r="SU45" s="1"/>
      <c r="SV45" s="1"/>
      <c r="SW45" s="1"/>
      <c r="SX45" s="1"/>
      <c r="SY45" s="1"/>
      <c r="SZ45" s="1"/>
      <c r="TA45" s="1"/>
      <c r="TB45" s="1"/>
      <c r="TC45" s="1"/>
      <c r="TD45" s="1"/>
      <c r="TE45" s="1"/>
      <c r="TF45" s="1"/>
      <c r="TG45" s="1"/>
      <c r="TH45" s="1"/>
      <c r="TI45" s="1"/>
      <c r="TJ45" s="1"/>
      <c r="TK45" s="1"/>
      <c r="TL45" s="1"/>
      <c r="TM45" s="1"/>
      <c r="TN45" s="1"/>
      <c r="TO45" s="1"/>
      <c r="TP45" s="1"/>
      <c r="TQ45" s="1"/>
      <c r="TR45" s="1"/>
      <c r="TS45" s="1"/>
      <c r="TT45" s="1"/>
      <c r="TU45" s="1"/>
      <c r="TV45" s="1"/>
      <c r="TW45" s="1"/>
      <c r="TX45" s="1"/>
      <c r="TY45" s="1"/>
      <c r="TZ45" s="1"/>
      <c r="UA45" s="1"/>
      <c r="UB45" s="1"/>
      <c r="UC45" s="1"/>
      <c r="UD45" s="1"/>
      <c r="UE45" s="1"/>
      <c r="UF45" s="1"/>
      <c r="UG45" s="1"/>
      <c r="UH45" s="1"/>
      <c r="UI45" s="1"/>
      <c r="UJ45" s="1"/>
      <c r="UK45" s="1"/>
      <c r="UL45" s="1"/>
      <c r="UM45" s="1"/>
      <c r="UN45" s="1"/>
      <c r="UO45" s="1"/>
      <c r="UP45" s="1"/>
      <c r="UQ45" s="1"/>
      <c r="UR45" s="1"/>
      <c r="US45" s="1"/>
      <c r="UT45" s="1"/>
      <c r="UU45" s="1"/>
      <c r="UV45" s="1"/>
      <c r="UW45" s="1"/>
      <c r="UX45" s="1"/>
      <c r="UY45" s="1"/>
      <c r="UZ45" s="1"/>
      <c r="VA45" s="1"/>
      <c r="VB45" s="1"/>
      <c r="VC45" s="1"/>
      <c r="VD45" s="1"/>
      <c r="VE45" s="1"/>
      <c r="VF45" s="1"/>
      <c r="VG45" s="1"/>
      <c r="VH45" s="1"/>
      <c r="VI45" s="1"/>
      <c r="VJ45" s="1"/>
      <c r="VK45" s="1"/>
      <c r="VL45" s="1"/>
      <c r="VM45" s="1"/>
      <c r="VN45" s="1"/>
      <c r="VO45" s="1"/>
      <c r="VP45" s="1"/>
      <c r="VQ45" s="1"/>
      <c r="VR45" s="1"/>
      <c r="VS45" s="1"/>
      <c r="VT45" s="1"/>
      <c r="VU45" s="1"/>
      <c r="VV45" s="1"/>
      <c r="VW45" s="1"/>
      <c r="VX45" s="1"/>
      <c r="VY45" s="1"/>
      <c r="VZ45" s="1"/>
      <c r="WA45" s="1"/>
      <c r="WB45" s="1"/>
      <c r="WC45" s="1"/>
      <c r="WD45" s="1"/>
      <c r="WE45" s="1"/>
      <c r="WF45" s="1"/>
      <c r="WG45" s="1"/>
      <c r="WH45" s="1"/>
      <c r="WI45" s="1"/>
      <c r="WJ45" s="1"/>
      <c r="WK45" s="1"/>
      <c r="WL45" s="1"/>
      <c r="WM45" s="1"/>
      <c r="WN45" s="1"/>
      <c r="WO45" s="1"/>
      <c r="WP45" s="1"/>
      <c r="WQ45" s="1"/>
      <c r="WR45" s="1"/>
      <c r="WS45" s="1"/>
      <c r="WT45" s="1"/>
      <c r="WU45" s="1"/>
      <c r="WV45" s="1"/>
      <c r="WW45" s="1"/>
      <c r="WX45" s="1"/>
      <c r="WY45" s="1"/>
      <c r="WZ45" s="1"/>
      <c r="XA45" s="1"/>
      <c r="XB45" s="1"/>
      <c r="XC45" s="1"/>
      <c r="XD45" s="1"/>
      <c r="XE45" s="1"/>
      <c r="XF45" s="1"/>
      <c r="XG45" s="1"/>
      <c r="XH45" s="1"/>
      <c r="XI45" s="1"/>
      <c r="XJ45" s="1"/>
      <c r="XK45" s="1"/>
      <c r="XL45" s="1"/>
      <c r="XM45" s="1"/>
      <c r="XN45" s="1"/>
      <c r="XO45" s="1"/>
      <c r="XP45" s="1"/>
      <c r="XQ45" s="1"/>
      <c r="XR45" s="1"/>
      <c r="XS45" s="1"/>
      <c r="XT45" s="1"/>
      <c r="XU45" s="1"/>
      <c r="XV45" s="1"/>
      <c r="XW45" s="1"/>
      <c r="XX45" s="1"/>
      <c r="XY45" s="1"/>
    </row>
    <row r="46" spans="1:649" s="50" customFormat="1" ht="14.4" x14ac:dyDescent="0.3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1"/>
      <c r="M46" s="1"/>
      <c r="N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W46" s="1"/>
      <c r="EX46" s="1"/>
      <c r="EY46" s="1"/>
      <c r="EZ46" s="1"/>
      <c r="FA46" s="1"/>
      <c r="FB46" s="1"/>
      <c r="FC46" s="1"/>
      <c r="FD46" s="1"/>
      <c r="FE46" s="1"/>
      <c r="FF46" s="1"/>
      <c r="FG46" s="1"/>
      <c r="FH46" s="1"/>
      <c r="FI46" s="1"/>
      <c r="FJ46" s="1"/>
      <c r="FK46" s="1"/>
      <c r="FL46" s="1"/>
      <c r="FM46" s="1"/>
      <c r="FN46" s="1"/>
      <c r="FO46" s="1"/>
      <c r="FP46" s="1"/>
      <c r="FQ46" s="1"/>
      <c r="FR46" s="1"/>
      <c r="FS46" s="1"/>
      <c r="FT46" s="1"/>
      <c r="FU46" s="1"/>
      <c r="FV46" s="1"/>
      <c r="FW46" s="1"/>
      <c r="FX46" s="1"/>
      <c r="FY46" s="1"/>
      <c r="FZ46" s="1"/>
      <c r="GA46" s="1"/>
      <c r="GB46" s="1"/>
      <c r="GC46" s="1"/>
      <c r="GD46" s="1"/>
      <c r="GE46" s="1"/>
      <c r="GF46" s="1"/>
      <c r="GG46" s="1"/>
      <c r="GH46" s="1"/>
      <c r="GI46" s="1"/>
      <c r="GJ46" s="1"/>
      <c r="GK46" s="1"/>
      <c r="GL46" s="1"/>
      <c r="GM46" s="1"/>
      <c r="GN46" s="1"/>
      <c r="GO46" s="1"/>
      <c r="GP46" s="1"/>
      <c r="GQ46" s="1"/>
      <c r="GR46" s="1"/>
      <c r="GS46" s="1"/>
      <c r="GT46" s="1"/>
      <c r="GU46" s="1"/>
      <c r="GV46" s="1"/>
      <c r="GW46" s="1"/>
      <c r="GX46" s="1"/>
      <c r="GY46" s="1"/>
      <c r="GZ46" s="1"/>
      <c r="HA46" s="1"/>
      <c r="HB46" s="1"/>
      <c r="HC46" s="1"/>
      <c r="HD46" s="1"/>
      <c r="HE46" s="1"/>
      <c r="HF46" s="1"/>
      <c r="HG46" s="1"/>
      <c r="HH46" s="1"/>
      <c r="HI46" s="1"/>
      <c r="HJ46" s="1"/>
      <c r="HK46" s="1"/>
      <c r="HL46" s="1"/>
      <c r="HM46" s="1"/>
      <c r="HN46" s="1"/>
      <c r="HO46" s="1"/>
      <c r="HP46" s="1"/>
      <c r="HQ46" s="1"/>
      <c r="HR46" s="1"/>
      <c r="HS46" s="1"/>
      <c r="HT46" s="1"/>
      <c r="HU46" s="1"/>
      <c r="HV46" s="1"/>
      <c r="HW46" s="1"/>
      <c r="HX46" s="1"/>
      <c r="HY46" s="1"/>
      <c r="HZ46" s="1"/>
      <c r="IA46" s="1"/>
      <c r="IB46" s="1"/>
      <c r="IC46" s="1"/>
      <c r="ID46" s="1"/>
      <c r="IE46" s="1"/>
      <c r="IF46" s="1"/>
      <c r="IG46" s="1"/>
      <c r="IH46" s="1"/>
      <c r="II46" s="1"/>
      <c r="IJ46" s="1"/>
      <c r="IK46" s="1"/>
      <c r="IL46" s="1"/>
      <c r="IM46" s="1"/>
      <c r="IN46" s="1"/>
      <c r="IO46" s="1"/>
      <c r="IP46" s="1"/>
      <c r="IQ46" s="1"/>
      <c r="IR46" s="1"/>
      <c r="IS46" s="1"/>
      <c r="IT46" s="1"/>
      <c r="IU46" s="1"/>
      <c r="IV46" s="1"/>
      <c r="IW46" s="1"/>
      <c r="IX46" s="1"/>
      <c r="IY46" s="1"/>
      <c r="IZ46" s="1"/>
      <c r="JA46" s="1"/>
      <c r="JB46" s="1"/>
      <c r="JC46" s="1"/>
      <c r="JD46" s="1"/>
      <c r="JE46" s="1"/>
      <c r="JF46" s="1"/>
      <c r="JG46" s="1"/>
      <c r="JH46" s="1"/>
      <c r="JI46" s="1"/>
      <c r="JJ46" s="1"/>
      <c r="JK46" s="1"/>
      <c r="JL46" s="1"/>
      <c r="JM46" s="1"/>
      <c r="JN46" s="1"/>
      <c r="JO46" s="1"/>
      <c r="JP46" s="1"/>
      <c r="JQ46" s="1"/>
      <c r="JR46" s="1"/>
      <c r="JS46" s="1"/>
      <c r="JT46" s="1"/>
      <c r="JU46" s="1"/>
      <c r="JV46" s="1"/>
      <c r="JW46" s="1"/>
      <c r="JX46" s="1"/>
      <c r="JY46" s="1"/>
      <c r="JZ46" s="1"/>
      <c r="KA46" s="1"/>
      <c r="KB46" s="1"/>
      <c r="KC46" s="1"/>
      <c r="KD46" s="1"/>
      <c r="KE46" s="1"/>
      <c r="KF46" s="1"/>
      <c r="KG46" s="1"/>
      <c r="KH46" s="1"/>
      <c r="KI46" s="1"/>
      <c r="KJ46" s="1"/>
      <c r="KK46" s="1"/>
      <c r="KL46" s="1"/>
      <c r="KM46" s="1"/>
      <c r="KN46" s="1"/>
      <c r="KO46" s="1"/>
      <c r="KP46" s="1"/>
      <c r="KQ46" s="1"/>
      <c r="KR46" s="1"/>
      <c r="KS46" s="1"/>
      <c r="KT46" s="1"/>
      <c r="KU46" s="1"/>
      <c r="KV46" s="1"/>
      <c r="KW46" s="1"/>
      <c r="KX46" s="1"/>
      <c r="KY46" s="1"/>
      <c r="KZ46" s="1"/>
      <c r="LA46" s="1"/>
      <c r="LB46" s="1"/>
      <c r="LC46" s="1"/>
      <c r="LD46" s="1"/>
      <c r="LE46" s="1"/>
      <c r="LF46" s="1"/>
      <c r="LG46" s="1"/>
      <c r="LH46" s="1"/>
      <c r="LI46" s="1"/>
      <c r="LJ46" s="1"/>
      <c r="LK46" s="1"/>
      <c r="LL46" s="1"/>
      <c r="LM46" s="1"/>
      <c r="LN46" s="1"/>
      <c r="LO46" s="1"/>
      <c r="LP46" s="1"/>
      <c r="LQ46" s="1"/>
      <c r="LR46" s="1"/>
      <c r="LS46" s="1"/>
      <c r="LT46" s="1"/>
      <c r="LU46" s="1"/>
      <c r="LV46" s="1"/>
      <c r="LW46" s="1"/>
      <c r="LX46" s="1"/>
      <c r="LY46" s="1"/>
      <c r="LZ46" s="1"/>
      <c r="MA46" s="1"/>
      <c r="MB46" s="1"/>
      <c r="MC46" s="1"/>
      <c r="MD46" s="1"/>
      <c r="ME46" s="1"/>
      <c r="MF46" s="1"/>
      <c r="MG46" s="1"/>
      <c r="MH46" s="1"/>
      <c r="MI46" s="1"/>
      <c r="MJ46" s="1"/>
      <c r="MK46" s="1"/>
      <c r="ML46" s="1"/>
      <c r="MM46" s="1"/>
      <c r="MN46" s="1"/>
      <c r="MO46" s="1"/>
      <c r="MP46" s="1"/>
      <c r="MQ46" s="1"/>
      <c r="MR46" s="1"/>
      <c r="MS46" s="1"/>
      <c r="MT46" s="1"/>
      <c r="MU46" s="1"/>
      <c r="MV46" s="1"/>
      <c r="MW46" s="1"/>
      <c r="MX46" s="1"/>
      <c r="MY46" s="1"/>
      <c r="MZ46" s="1"/>
      <c r="NA46" s="1"/>
      <c r="NB46" s="1"/>
      <c r="NC46" s="1"/>
      <c r="ND46" s="1"/>
      <c r="NE46" s="1"/>
      <c r="NF46" s="1"/>
      <c r="NG46" s="1"/>
      <c r="NH46" s="1"/>
      <c r="NI46" s="1"/>
      <c r="NJ46" s="1"/>
      <c r="NK46" s="1"/>
      <c r="NL46" s="1"/>
      <c r="NM46" s="1"/>
      <c r="NN46" s="1"/>
      <c r="NO46" s="1"/>
      <c r="NP46" s="1"/>
      <c r="NQ46" s="1"/>
      <c r="NR46" s="1"/>
      <c r="NS46" s="1"/>
      <c r="NT46" s="1"/>
      <c r="NU46" s="1"/>
      <c r="NV46" s="1"/>
      <c r="NW46" s="1"/>
      <c r="NX46" s="1"/>
      <c r="NY46" s="1"/>
      <c r="NZ46" s="1"/>
      <c r="OA46" s="1"/>
      <c r="OB46" s="1"/>
      <c r="OC46" s="1"/>
      <c r="OD46" s="1"/>
      <c r="OE46" s="1"/>
      <c r="OF46" s="1"/>
      <c r="OG46" s="1"/>
      <c r="OH46" s="1"/>
      <c r="OI46" s="1"/>
      <c r="OJ46" s="1"/>
      <c r="OK46" s="1"/>
      <c r="OL46" s="1"/>
      <c r="OM46" s="1"/>
      <c r="ON46" s="1"/>
      <c r="OO46" s="1"/>
      <c r="OP46" s="1"/>
      <c r="OQ46" s="1"/>
      <c r="OR46" s="1"/>
      <c r="OS46" s="1"/>
      <c r="OT46" s="1"/>
      <c r="OU46" s="1"/>
      <c r="OV46" s="1"/>
      <c r="OW46" s="1"/>
      <c r="OX46" s="1"/>
      <c r="OY46" s="1"/>
      <c r="OZ46" s="1"/>
      <c r="PA46" s="1"/>
      <c r="PB46" s="1"/>
      <c r="PC46" s="1"/>
      <c r="PD46" s="1"/>
      <c r="PE46" s="1"/>
      <c r="PF46" s="1"/>
      <c r="PG46" s="1"/>
      <c r="PH46" s="1"/>
      <c r="PI46" s="1"/>
      <c r="PJ46" s="1"/>
      <c r="PK46" s="1"/>
      <c r="PL46" s="1"/>
      <c r="PM46" s="1"/>
      <c r="PN46" s="1"/>
      <c r="PO46" s="1"/>
      <c r="PP46" s="1"/>
      <c r="PQ46" s="1"/>
      <c r="PR46" s="1"/>
      <c r="PS46" s="1"/>
      <c r="PT46" s="1"/>
      <c r="PU46" s="1"/>
      <c r="PV46" s="1"/>
      <c r="PW46" s="1"/>
      <c r="PX46" s="1"/>
      <c r="PY46" s="1"/>
      <c r="PZ46" s="1"/>
      <c r="QA46" s="1"/>
      <c r="QB46" s="1"/>
      <c r="QC46" s="1"/>
      <c r="QD46" s="1"/>
      <c r="QE46" s="1"/>
      <c r="QF46" s="1"/>
      <c r="QG46" s="1"/>
      <c r="QH46" s="1"/>
      <c r="QI46" s="1"/>
      <c r="QJ46" s="1"/>
      <c r="QK46" s="1"/>
      <c r="QL46" s="1"/>
      <c r="QM46" s="1"/>
      <c r="QN46" s="1"/>
      <c r="QO46" s="1"/>
      <c r="QP46" s="1"/>
      <c r="QQ46" s="1"/>
      <c r="QR46" s="1"/>
      <c r="QS46" s="1"/>
      <c r="QT46" s="1"/>
      <c r="QU46" s="1"/>
      <c r="QV46" s="1"/>
      <c r="QW46" s="1"/>
      <c r="QX46" s="1"/>
      <c r="QY46" s="1"/>
      <c r="QZ46" s="1"/>
      <c r="RA46" s="1"/>
      <c r="RB46" s="1"/>
      <c r="RC46" s="1"/>
      <c r="RD46" s="1"/>
      <c r="RE46" s="1"/>
      <c r="RF46" s="1"/>
      <c r="RG46" s="1"/>
      <c r="RH46" s="1"/>
      <c r="RI46" s="1"/>
      <c r="RJ46" s="1"/>
      <c r="RK46" s="1"/>
      <c r="RL46" s="1"/>
      <c r="RM46" s="1"/>
      <c r="RN46" s="1"/>
      <c r="RO46" s="1"/>
      <c r="RP46" s="1"/>
      <c r="RQ46" s="1"/>
      <c r="RR46" s="1"/>
      <c r="RS46" s="1"/>
      <c r="RT46" s="1"/>
      <c r="RU46" s="1"/>
      <c r="RV46" s="1"/>
      <c r="RW46" s="1"/>
      <c r="RX46" s="1"/>
      <c r="RY46" s="1"/>
      <c r="RZ46" s="1"/>
      <c r="SA46" s="1"/>
      <c r="SB46" s="1"/>
      <c r="SC46" s="1"/>
      <c r="SD46" s="1"/>
      <c r="SE46" s="1"/>
      <c r="SF46" s="1"/>
      <c r="SG46" s="1"/>
      <c r="SH46" s="1"/>
      <c r="SI46" s="1"/>
      <c r="SJ46" s="1"/>
      <c r="SK46" s="1"/>
      <c r="SL46" s="1"/>
      <c r="SM46" s="1"/>
      <c r="SN46" s="1"/>
      <c r="SO46" s="1"/>
      <c r="SP46" s="1"/>
      <c r="SQ46" s="1"/>
      <c r="SR46" s="1"/>
      <c r="SS46" s="1"/>
      <c r="ST46" s="1"/>
      <c r="SU46" s="1"/>
      <c r="SV46" s="1"/>
      <c r="SW46" s="1"/>
      <c r="SX46" s="1"/>
      <c r="SY46" s="1"/>
      <c r="SZ46" s="1"/>
      <c r="TA46" s="1"/>
      <c r="TB46" s="1"/>
      <c r="TC46" s="1"/>
      <c r="TD46" s="1"/>
      <c r="TE46" s="1"/>
      <c r="TF46" s="1"/>
      <c r="TG46" s="1"/>
      <c r="TH46" s="1"/>
      <c r="TI46" s="1"/>
      <c r="TJ46" s="1"/>
      <c r="TK46" s="1"/>
      <c r="TL46" s="1"/>
      <c r="TM46" s="1"/>
      <c r="TN46" s="1"/>
      <c r="TO46" s="1"/>
      <c r="TP46" s="1"/>
      <c r="TQ46" s="1"/>
      <c r="TR46" s="1"/>
      <c r="TS46" s="1"/>
      <c r="TT46" s="1"/>
      <c r="TU46" s="1"/>
      <c r="TV46" s="1"/>
      <c r="TW46" s="1"/>
      <c r="TX46" s="1"/>
      <c r="TY46" s="1"/>
      <c r="TZ46" s="1"/>
      <c r="UA46" s="1"/>
      <c r="UB46" s="1"/>
      <c r="UC46" s="1"/>
      <c r="UD46" s="1"/>
      <c r="UE46" s="1"/>
      <c r="UF46" s="1"/>
      <c r="UG46" s="1"/>
      <c r="UH46" s="1"/>
      <c r="UI46" s="1"/>
      <c r="UJ46" s="1"/>
      <c r="UK46" s="1"/>
      <c r="UL46" s="1"/>
      <c r="UM46" s="1"/>
      <c r="UN46" s="1"/>
      <c r="UO46" s="1"/>
      <c r="UP46" s="1"/>
      <c r="UQ46" s="1"/>
      <c r="UR46" s="1"/>
      <c r="US46" s="1"/>
      <c r="UT46" s="1"/>
      <c r="UU46" s="1"/>
      <c r="UV46" s="1"/>
      <c r="UW46" s="1"/>
      <c r="UX46" s="1"/>
      <c r="UY46" s="1"/>
      <c r="UZ46" s="1"/>
      <c r="VA46" s="1"/>
      <c r="VB46" s="1"/>
      <c r="VC46" s="1"/>
      <c r="VD46" s="1"/>
      <c r="VE46" s="1"/>
      <c r="VF46" s="1"/>
      <c r="VG46" s="1"/>
      <c r="VH46" s="1"/>
      <c r="VI46" s="1"/>
      <c r="VJ46" s="1"/>
      <c r="VK46" s="1"/>
      <c r="VL46" s="1"/>
      <c r="VM46" s="1"/>
      <c r="VN46" s="1"/>
      <c r="VO46" s="1"/>
      <c r="VP46" s="1"/>
      <c r="VQ46" s="1"/>
      <c r="VR46" s="1"/>
      <c r="VS46" s="1"/>
      <c r="VT46" s="1"/>
      <c r="VU46" s="1"/>
      <c r="VV46" s="1"/>
      <c r="VW46" s="1"/>
      <c r="VX46" s="1"/>
      <c r="VY46" s="1"/>
      <c r="VZ46" s="1"/>
      <c r="WA46" s="1"/>
      <c r="WB46" s="1"/>
      <c r="WC46" s="1"/>
      <c r="WD46" s="1"/>
      <c r="WE46" s="1"/>
      <c r="WF46" s="1"/>
      <c r="WG46" s="1"/>
      <c r="WH46" s="1"/>
      <c r="WI46" s="1"/>
      <c r="WJ46" s="1"/>
      <c r="WK46" s="1"/>
      <c r="WL46" s="1"/>
      <c r="WM46" s="1"/>
      <c r="WN46" s="1"/>
      <c r="WO46" s="1"/>
      <c r="WP46" s="1"/>
      <c r="WQ46" s="1"/>
      <c r="WR46" s="1"/>
      <c r="WS46" s="1"/>
      <c r="WT46" s="1"/>
      <c r="WU46" s="1"/>
      <c r="WV46" s="1"/>
      <c r="WW46" s="1"/>
      <c r="WX46" s="1"/>
      <c r="WY46" s="1"/>
      <c r="WZ46" s="1"/>
      <c r="XA46" s="1"/>
      <c r="XB46" s="1"/>
      <c r="XC46" s="1"/>
      <c r="XD46" s="1"/>
      <c r="XE46" s="1"/>
      <c r="XF46" s="1"/>
      <c r="XG46" s="1"/>
      <c r="XH46" s="1"/>
      <c r="XI46" s="1"/>
      <c r="XJ46" s="1"/>
      <c r="XK46" s="1"/>
      <c r="XL46" s="1"/>
      <c r="XM46" s="1"/>
      <c r="XN46" s="1"/>
      <c r="XO46" s="1"/>
      <c r="XP46" s="1"/>
      <c r="XQ46" s="1"/>
      <c r="XR46" s="1"/>
      <c r="XS46" s="1"/>
      <c r="XT46" s="1"/>
      <c r="XU46" s="1"/>
      <c r="XV46" s="1"/>
      <c r="XW46" s="1"/>
      <c r="XX46" s="1"/>
      <c r="XY46" s="1"/>
    </row>
    <row r="47" spans="1:649" s="50" customFormat="1" ht="14.4" x14ac:dyDescent="0.3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1"/>
      <c r="M47" s="1"/>
      <c r="N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1"/>
      <c r="FK47" s="1"/>
      <c r="FL47" s="1"/>
      <c r="FM47" s="1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  <c r="FY47" s="1"/>
      <c r="FZ47" s="1"/>
      <c r="GA47" s="1"/>
      <c r="GB47" s="1"/>
      <c r="GC47" s="1"/>
      <c r="GD47" s="1"/>
      <c r="GE47" s="1"/>
      <c r="GF47" s="1"/>
      <c r="GG47" s="1"/>
      <c r="GH47" s="1"/>
      <c r="GI47" s="1"/>
      <c r="GJ47" s="1"/>
      <c r="GK47" s="1"/>
      <c r="GL47" s="1"/>
      <c r="GM47" s="1"/>
      <c r="GN47" s="1"/>
      <c r="GO47" s="1"/>
      <c r="GP47" s="1"/>
      <c r="GQ47" s="1"/>
      <c r="GR47" s="1"/>
      <c r="GS47" s="1"/>
      <c r="GT47" s="1"/>
      <c r="GU47" s="1"/>
      <c r="GV47" s="1"/>
      <c r="GW47" s="1"/>
      <c r="GX47" s="1"/>
      <c r="GY47" s="1"/>
      <c r="GZ47" s="1"/>
      <c r="HA47" s="1"/>
      <c r="HB47" s="1"/>
      <c r="HC47" s="1"/>
      <c r="HD47" s="1"/>
      <c r="HE47" s="1"/>
      <c r="HF47" s="1"/>
      <c r="HG47" s="1"/>
      <c r="HH47" s="1"/>
      <c r="HI47" s="1"/>
      <c r="HJ47" s="1"/>
      <c r="HK47" s="1"/>
      <c r="HL47" s="1"/>
      <c r="HM47" s="1"/>
      <c r="HN47" s="1"/>
      <c r="HO47" s="1"/>
      <c r="HP47" s="1"/>
      <c r="HQ47" s="1"/>
      <c r="HR47" s="1"/>
      <c r="HS47" s="1"/>
      <c r="HT47" s="1"/>
      <c r="HU47" s="1"/>
      <c r="HV47" s="1"/>
      <c r="HW47" s="1"/>
      <c r="HX47" s="1"/>
      <c r="HY47" s="1"/>
      <c r="HZ47" s="1"/>
      <c r="IA47" s="1"/>
      <c r="IB47" s="1"/>
      <c r="IC47" s="1"/>
      <c r="ID47" s="1"/>
      <c r="IE47" s="1"/>
      <c r="IF47" s="1"/>
      <c r="IG47" s="1"/>
      <c r="IH47" s="1"/>
      <c r="II47" s="1"/>
      <c r="IJ47" s="1"/>
      <c r="IK47" s="1"/>
      <c r="IL47" s="1"/>
      <c r="IM47" s="1"/>
      <c r="IN47" s="1"/>
      <c r="IO47" s="1"/>
      <c r="IP47" s="1"/>
      <c r="IQ47" s="1"/>
      <c r="IR47" s="1"/>
      <c r="IS47" s="1"/>
      <c r="IT47" s="1"/>
      <c r="IU47" s="1"/>
      <c r="IV47" s="1"/>
      <c r="IW47" s="1"/>
      <c r="IX47" s="1"/>
      <c r="IY47" s="1"/>
      <c r="IZ47" s="1"/>
      <c r="JA47" s="1"/>
      <c r="JB47" s="1"/>
      <c r="JC47" s="1"/>
      <c r="JD47" s="1"/>
      <c r="JE47" s="1"/>
      <c r="JF47" s="1"/>
      <c r="JG47" s="1"/>
      <c r="JH47" s="1"/>
      <c r="JI47" s="1"/>
      <c r="JJ47" s="1"/>
      <c r="JK47" s="1"/>
      <c r="JL47" s="1"/>
      <c r="JM47" s="1"/>
      <c r="JN47" s="1"/>
      <c r="JO47" s="1"/>
      <c r="JP47" s="1"/>
      <c r="JQ47" s="1"/>
      <c r="JR47" s="1"/>
      <c r="JS47" s="1"/>
      <c r="JT47" s="1"/>
      <c r="JU47" s="1"/>
      <c r="JV47" s="1"/>
      <c r="JW47" s="1"/>
      <c r="JX47" s="1"/>
      <c r="JY47" s="1"/>
      <c r="JZ47" s="1"/>
      <c r="KA47" s="1"/>
      <c r="KB47" s="1"/>
      <c r="KC47" s="1"/>
      <c r="KD47" s="1"/>
      <c r="KE47" s="1"/>
      <c r="KF47" s="1"/>
      <c r="KG47" s="1"/>
      <c r="KH47" s="1"/>
      <c r="KI47" s="1"/>
      <c r="KJ47" s="1"/>
      <c r="KK47" s="1"/>
      <c r="KL47" s="1"/>
      <c r="KM47" s="1"/>
      <c r="KN47" s="1"/>
      <c r="KO47" s="1"/>
      <c r="KP47" s="1"/>
      <c r="KQ47" s="1"/>
      <c r="KR47" s="1"/>
      <c r="KS47" s="1"/>
      <c r="KT47" s="1"/>
      <c r="KU47" s="1"/>
      <c r="KV47" s="1"/>
      <c r="KW47" s="1"/>
      <c r="KX47" s="1"/>
      <c r="KY47" s="1"/>
      <c r="KZ47" s="1"/>
      <c r="LA47" s="1"/>
      <c r="LB47" s="1"/>
      <c r="LC47" s="1"/>
      <c r="LD47" s="1"/>
      <c r="LE47" s="1"/>
      <c r="LF47" s="1"/>
      <c r="LG47" s="1"/>
      <c r="LH47" s="1"/>
      <c r="LI47" s="1"/>
      <c r="LJ47" s="1"/>
      <c r="LK47" s="1"/>
      <c r="LL47" s="1"/>
      <c r="LM47" s="1"/>
      <c r="LN47" s="1"/>
      <c r="LO47" s="1"/>
      <c r="LP47" s="1"/>
      <c r="LQ47" s="1"/>
      <c r="LR47" s="1"/>
      <c r="LS47" s="1"/>
      <c r="LT47" s="1"/>
      <c r="LU47" s="1"/>
      <c r="LV47" s="1"/>
      <c r="LW47" s="1"/>
      <c r="LX47" s="1"/>
      <c r="LY47" s="1"/>
      <c r="LZ47" s="1"/>
      <c r="MA47" s="1"/>
      <c r="MB47" s="1"/>
      <c r="MC47" s="1"/>
      <c r="MD47" s="1"/>
      <c r="ME47" s="1"/>
      <c r="MF47" s="1"/>
      <c r="MG47" s="1"/>
      <c r="MH47" s="1"/>
      <c r="MI47" s="1"/>
      <c r="MJ47" s="1"/>
      <c r="MK47" s="1"/>
      <c r="ML47" s="1"/>
      <c r="MM47" s="1"/>
      <c r="MN47" s="1"/>
      <c r="MO47" s="1"/>
      <c r="MP47" s="1"/>
      <c r="MQ47" s="1"/>
      <c r="MR47" s="1"/>
      <c r="MS47" s="1"/>
      <c r="MT47" s="1"/>
      <c r="MU47" s="1"/>
      <c r="MV47" s="1"/>
      <c r="MW47" s="1"/>
      <c r="MX47" s="1"/>
      <c r="MY47" s="1"/>
      <c r="MZ47" s="1"/>
      <c r="NA47" s="1"/>
      <c r="NB47" s="1"/>
      <c r="NC47" s="1"/>
      <c r="ND47" s="1"/>
      <c r="NE47" s="1"/>
      <c r="NF47" s="1"/>
      <c r="NG47" s="1"/>
      <c r="NH47" s="1"/>
      <c r="NI47" s="1"/>
      <c r="NJ47" s="1"/>
      <c r="NK47" s="1"/>
      <c r="NL47" s="1"/>
      <c r="NM47" s="1"/>
      <c r="NN47" s="1"/>
      <c r="NO47" s="1"/>
      <c r="NP47" s="1"/>
      <c r="NQ47" s="1"/>
      <c r="NR47" s="1"/>
      <c r="NS47" s="1"/>
      <c r="NT47" s="1"/>
      <c r="NU47" s="1"/>
      <c r="NV47" s="1"/>
      <c r="NW47" s="1"/>
      <c r="NX47" s="1"/>
      <c r="NY47" s="1"/>
      <c r="NZ47" s="1"/>
      <c r="OA47" s="1"/>
      <c r="OB47" s="1"/>
      <c r="OC47" s="1"/>
      <c r="OD47" s="1"/>
      <c r="OE47" s="1"/>
      <c r="OF47" s="1"/>
      <c r="OG47" s="1"/>
      <c r="OH47" s="1"/>
      <c r="OI47" s="1"/>
      <c r="OJ47" s="1"/>
      <c r="OK47" s="1"/>
      <c r="OL47" s="1"/>
      <c r="OM47" s="1"/>
      <c r="ON47" s="1"/>
      <c r="OO47" s="1"/>
      <c r="OP47" s="1"/>
      <c r="OQ47" s="1"/>
      <c r="OR47" s="1"/>
      <c r="OS47" s="1"/>
      <c r="OT47" s="1"/>
      <c r="OU47" s="1"/>
      <c r="OV47" s="1"/>
      <c r="OW47" s="1"/>
      <c r="OX47" s="1"/>
      <c r="OY47" s="1"/>
      <c r="OZ47" s="1"/>
      <c r="PA47" s="1"/>
      <c r="PB47" s="1"/>
      <c r="PC47" s="1"/>
      <c r="PD47" s="1"/>
      <c r="PE47" s="1"/>
      <c r="PF47" s="1"/>
      <c r="PG47" s="1"/>
      <c r="PH47" s="1"/>
      <c r="PI47" s="1"/>
      <c r="PJ47" s="1"/>
      <c r="PK47" s="1"/>
      <c r="PL47" s="1"/>
      <c r="PM47" s="1"/>
      <c r="PN47" s="1"/>
      <c r="PO47" s="1"/>
      <c r="PP47" s="1"/>
      <c r="PQ47" s="1"/>
      <c r="PR47" s="1"/>
      <c r="PS47" s="1"/>
      <c r="PT47" s="1"/>
      <c r="PU47" s="1"/>
      <c r="PV47" s="1"/>
      <c r="PW47" s="1"/>
      <c r="PX47" s="1"/>
      <c r="PY47" s="1"/>
      <c r="PZ47" s="1"/>
      <c r="QA47" s="1"/>
      <c r="QB47" s="1"/>
      <c r="QC47" s="1"/>
      <c r="QD47" s="1"/>
      <c r="QE47" s="1"/>
      <c r="QF47" s="1"/>
      <c r="QG47" s="1"/>
      <c r="QH47" s="1"/>
      <c r="QI47" s="1"/>
      <c r="QJ47" s="1"/>
      <c r="QK47" s="1"/>
      <c r="QL47" s="1"/>
      <c r="QM47" s="1"/>
      <c r="QN47" s="1"/>
      <c r="QO47" s="1"/>
      <c r="QP47" s="1"/>
      <c r="QQ47" s="1"/>
      <c r="QR47" s="1"/>
      <c r="QS47" s="1"/>
      <c r="QT47" s="1"/>
      <c r="QU47" s="1"/>
      <c r="QV47" s="1"/>
      <c r="QW47" s="1"/>
      <c r="QX47" s="1"/>
      <c r="QY47" s="1"/>
      <c r="QZ47" s="1"/>
      <c r="RA47" s="1"/>
      <c r="RB47" s="1"/>
      <c r="RC47" s="1"/>
      <c r="RD47" s="1"/>
      <c r="RE47" s="1"/>
      <c r="RF47" s="1"/>
      <c r="RG47" s="1"/>
      <c r="RH47" s="1"/>
      <c r="RI47" s="1"/>
      <c r="RJ47" s="1"/>
      <c r="RK47" s="1"/>
      <c r="RL47" s="1"/>
      <c r="RM47" s="1"/>
      <c r="RN47" s="1"/>
      <c r="RO47" s="1"/>
      <c r="RP47" s="1"/>
      <c r="RQ47" s="1"/>
      <c r="RR47" s="1"/>
      <c r="RS47" s="1"/>
      <c r="RT47" s="1"/>
      <c r="RU47" s="1"/>
      <c r="RV47" s="1"/>
      <c r="RW47" s="1"/>
      <c r="RX47" s="1"/>
      <c r="RY47" s="1"/>
      <c r="RZ47" s="1"/>
      <c r="SA47" s="1"/>
      <c r="SB47" s="1"/>
      <c r="SC47" s="1"/>
      <c r="SD47" s="1"/>
      <c r="SE47" s="1"/>
      <c r="SF47" s="1"/>
      <c r="SG47" s="1"/>
      <c r="SH47" s="1"/>
      <c r="SI47" s="1"/>
      <c r="SJ47" s="1"/>
      <c r="SK47" s="1"/>
      <c r="SL47" s="1"/>
      <c r="SM47" s="1"/>
      <c r="SN47" s="1"/>
      <c r="SO47" s="1"/>
      <c r="SP47" s="1"/>
      <c r="SQ47" s="1"/>
      <c r="SR47" s="1"/>
      <c r="SS47" s="1"/>
      <c r="ST47" s="1"/>
      <c r="SU47" s="1"/>
      <c r="SV47" s="1"/>
      <c r="SW47" s="1"/>
      <c r="SX47" s="1"/>
      <c r="SY47" s="1"/>
      <c r="SZ47" s="1"/>
      <c r="TA47" s="1"/>
      <c r="TB47" s="1"/>
      <c r="TC47" s="1"/>
      <c r="TD47" s="1"/>
      <c r="TE47" s="1"/>
      <c r="TF47" s="1"/>
      <c r="TG47" s="1"/>
      <c r="TH47" s="1"/>
      <c r="TI47" s="1"/>
      <c r="TJ47" s="1"/>
      <c r="TK47" s="1"/>
      <c r="TL47" s="1"/>
      <c r="TM47" s="1"/>
      <c r="TN47" s="1"/>
      <c r="TO47" s="1"/>
      <c r="TP47" s="1"/>
      <c r="TQ47" s="1"/>
      <c r="TR47" s="1"/>
      <c r="TS47" s="1"/>
      <c r="TT47" s="1"/>
      <c r="TU47" s="1"/>
      <c r="TV47" s="1"/>
      <c r="TW47" s="1"/>
      <c r="TX47" s="1"/>
      <c r="TY47" s="1"/>
      <c r="TZ47" s="1"/>
      <c r="UA47" s="1"/>
      <c r="UB47" s="1"/>
      <c r="UC47" s="1"/>
      <c r="UD47" s="1"/>
      <c r="UE47" s="1"/>
      <c r="UF47" s="1"/>
      <c r="UG47" s="1"/>
      <c r="UH47" s="1"/>
      <c r="UI47" s="1"/>
      <c r="UJ47" s="1"/>
      <c r="UK47" s="1"/>
      <c r="UL47" s="1"/>
      <c r="UM47" s="1"/>
      <c r="UN47" s="1"/>
      <c r="UO47" s="1"/>
      <c r="UP47" s="1"/>
      <c r="UQ47" s="1"/>
      <c r="UR47" s="1"/>
      <c r="US47" s="1"/>
      <c r="UT47" s="1"/>
      <c r="UU47" s="1"/>
      <c r="UV47" s="1"/>
      <c r="UW47" s="1"/>
      <c r="UX47" s="1"/>
      <c r="UY47" s="1"/>
      <c r="UZ47" s="1"/>
      <c r="VA47" s="1"/>
      <c r="VB47" s="1"/>
      <c r="VC47" s="1"/>
      <c r="VD47" s="1"/>
      <c r="VE47" s="1"/>
      <c r="VF47" s="1"/>
      <c r="VG47" s="1"/>
      <c r="VH47" s="1"/>
      <c r="VI47" s="1"/>
      <c r="VJ47" s="1"/>
      <c r="VK47" s="1"/>
      <c r="VL47" s="1"/>
      <c r="VM47" s="1"/>
      <c r="VN47" s="1"/>
      <c r="VO47" s="1"/>
      <c r="VP47" s="1"/>
      <c r="VQ47" s="1"/>
      <c r="VR47" s="1"/>
      <c r="VS47" s="1"/>
      <c r="VT47" s="1"/>
      <c r="VU47" s="1"/>
      <c r="VV47" s="1"/>
      <c r="VW47" s="1"/>
      <c r="VX47" s="1"/>
      <c r="VY47" s="1"/>
      <c r="VZ47" s="1"/>
      <c r="WA47" s="1"/>
      <c r="WB47" s="1"/>
      <c r="WC47" s="1"/>
      <c r="WD47" s="1"/>
      <c r="WE47" s="1"/>
      <c r="WF47" s="1"/>
      <c r="WG47" s="1"/>
      <c r="WH47" s="1"/>
      <c r="WI47" s="1"/>
      <c r="WJ47" s="1"/>
      <c r="WK47" s="1"/>
      <c r="WL47" s="1"/>
      <c r="WM47" s="1"/>
      <c r="WN47" s="1"/>
      <c r="WO47" s="1"/>
      <c r="WP47" s="1"/>
      <c r="WQ47" s="1"/>
      <c r="WR47" s="1"/>
      <c r="WS47" s="1"/>
      <c r="WT47" s="1"/>
      <c r="WU47" s="1"/>
      <c r="WV47" s="1"/>
      <c r="WW47" s="1"/>
      <c r="WX47" s="1"/>
      <c r="WY47" s="1"/>
      <c r="WZ47" s="1"/>
      <c r="XA47" s="1"/>
      <c r="XB47" s="1"/>
      <c r="XC47" s="1"/>
      <c r="XD47" s="1"/>
      <c r="XE47" s="1"/>
      <c r="XF47" s="1"/>
      <c r="XG47" s="1"/>
      <c r="XH47" s="1"/>
      <c r="XI47" s="1"/>
      <c r="XJ47" s="1"/>
      <c r="XK47" s="1"/>
      <c r="XL47" s="1"/>
      <c r="XM47" s="1"/>
      <c r="XN47" s="1"/>
      <c r="XO47" s="1"/>
      <c r="XP47" s="1"/>
      <c r="XQ47" s="1"/>
      <c r="XR47" s="1"/>
      <c r="XS47" s="1"/>
      <c r="XT47" s="1"/>
      <c r="XU47" s="1"/>
      <c r="XV47" s="1"/>
      <c r="XW47" s="1"/>
      <c r="XX47" s="1"/>
      <c r="XY47" s="1"/>
    </row>
    <row r="48" spans="1:649" s="50" customFormat="1" ht="14.4" x14ac:dyDescent="0.3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1"/>
      <c r="M48" s="1"/>
      <c r="N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  <c r="FJ48" s="1"/>
      <c r="FK48" s="1"/>
      <c r="FL48" s="1"/>
      <c r="FM48" s="1"/>
      <c r="FN48" s="1"/>
      <c r="FO48" s="1"/>
      <c r="FP48" s="1"/>
      <c r="FQ48" s="1"/>
      <c r="FR48" s="1"/>
      <c r="FS48" s="1"/>
      <c r="FT48" s="1"/>
      <c r="FU48" s="1"/>
      <c r="FV48" s="1"/>
      <c r="FW48" s="1"/>
      <c r="FX48" s="1"/>
      <c r="FY48" s="1"/>
      <c r="FZ48" s="1"/>
      <c r="GA48" s="1"/>
      <c r="GB48" s="1"/>
      <c r="GC48" s="1"/>
      <c r="GD48" s="1"/>
      <c r="GE48" s="1"/>
      <c r="GF48" s="1"/>
      <c r="GG48" s="1"/>
      <c r="GH48" s="1"/>
      <c r="GI48" s="1"/>
      <c r="GJ48" s="1"/>
      <c r="GK48" s="1"/>
      <c r="GL48" s="1"/>
      <c r="GM48" s="1"/>
      <c r="GN48" s="1"/>
      <c r="GO48" s="1"/>
      <c r="GP48" s="1"/>
      <c r="GQ48" s="1"/>
      <c r="GR48" s="1"/>
      <c r="GS48" s="1"/>
      <c r="GT48" s="1"/>
      <c r="GU48" s="1"/>
      <c r="GV48" s="1"/>
      <c r="GW48" s="1"/>
      <c r="GX48" s="1"/>
      <c r="GY48" s="1"/>
      <c r="GZ48" s="1"/>
      <c r="HA48" s="1"/>
      <c r="HB48" s="1"/>
      <c r="HC48" s="1"/>
      <c r="HD48" s="1"/>
      <c r="HE48" s="1"/>
      <c r="HF48" s="1"/>
      <c r="HG48" s="1"/>
      <c r="HH48" s="1"/>
      <c r="HI48" s="1"/>
      <c r="HJ48" s="1"/>
      <c r="HK48" s="1"/>
      <c r="HL48" s="1"/>
      <c r="HM48" s="1"/>
      <c r="HN48" s="1"/>
      <c r="HO48" s="1"/>
      <c r="HP48" s="1"/>
      <c r="HQ48" s="1"/>
      <c r="HR48" s="1"/>
      <c r="HS48" s="1"/>
      <c r="HT48" s="1"/>
      <c r="HU48" s="1"/>
      <c r="HV48" s="1"/>
      <c r="HW48" s="1"/>
      <c r="HX48" s="1"/>
      <c r="HY48" s="1"/>
      <c r="HZ48" s="1"/>
      <c r="IA48" s="1"/>
      <c r="IB48" s="1"/>
      <c r="IC48" s="1"/>
      <c r="ID48" s="1"/>
      <c r="IE48" s="1"/>
      <c r="IF48" s="1"/>
      <c r="IG48" s="1"/>
      <c r="IH48" s="1"/>
      <c r="II48" s="1"/>
      <c r="IJ48" s="1"/>
      <c r="IK48" s="1"/>
      <c r="IL48" s="1"/>
      <c r="IM48" s="1"/>
      <c r="IN48" s="1"/>
      <c r="IO48" s="1"/>
      <c r="IP48" s="1"/>
      <c r="IQ48" s="1"/>
      <c r="IR48" s="1"/>
      <c r="IS48" s="1"/>
      <c r="IT48" s="1"/>
      <c r="IU48" s="1"/>
      <c r="IV48" s="1"/>
      <c r="IW48" s="1"/>
      <c r="IX48" s="1"/>
      <c r="IY48" s="1"/>
      <c r="IZ48" s="1"/>
      <c r="JA48" s="1"/>
      <c r="JB48" s="1"/>
      <c r="JC48" s="1"/>
      <c r="JD48" s="1"/>
      <c r="JE48" s="1"/>
      <c r="JF48" s="1"/>
      <c r="JG48" s="1"/>
      <c r="JH48" s="1"/>
      <c r="JI48" s="1"/>
      <c r="JJ48" s="1"/>
      <c r="JK48" s="1"/>
      <c r="JL48" s="1"/>
      <c r="JM48" s="1"/>
      <c r="JN48" s="1"/>
      <c r="JO48" s="1"/>
      <c r="JP48" s="1"/>
      <c r="JQ48" s="1"/>
      <c r="JR48" s="1"/>
      <c r="JS48" s="1"/>
      <c r="JT48" s="1"/>
      <c r="JU48" s="1"/>
      <c r="JV48" s="1"/>
      <c r="JW48" s="1"/>
      <c r="JX48" s="1"/>
      <c r="JY48" s="1"/>
      <c r="JZ48" s="1"/>
      <c r="KA48" s="1"/>
      <c r="KB48" s="1"/>
      <c r="KC48" s="1"/>
      <c r="KD48" s="1"/>
      <c r="KE48" s="1"/>
      <c r="KF48" s="1"/>
      <c r="KG48" s="1"/>
      <c r="KH48" s="1"/>
      <c r="KI48" s="1"/>
      <c r="KJ48" s="1"/>
      <c r="KK48" s="1"/>
      <c r="KL48" s="1"/>
      <c r="KM48" s="1"/>
      <c r="KN48" s="1"/>
      <c r="KO48" s="1"/>
      <c r="KP48" s="1"/>
      <c r="KQ48" s="1"/>
      <c r="KR48" s="1"/>
      <c r="KS48" s="1"/>
      <c r="KT48" s="1"/>
      <c r="KU48" s="1"/>
      <c r="KV48" s="1"/>
      <c r="KW48" s="1"/>
      <c r="KX48" s="1"/>
      <c r="KY48" s="1"/>
      <c r="KZ48" s="1"/>
      <c r="LA48" s="1"/>
      <c r="LB48" s="1"/>
      <c r="LC48" s="1"/>
      <c r="LD48" s="1"/>
      <c r="LE48" s="1"/>
      <c r="LF48" s="1"/>
      <c r="LG48" s="1"/>
      <c r="LH48" s="1"/>
      <c r="LI48" s="1"/>
      <c r="LJ48" s="1"/>
      <c r="LK48" s="1"/>
      <c r="LL48" s="1"/>
      <c r="LM48" s="1"/>
      <c r="LN48" s="1"/>
      <c r="LO48" s="1"/>
      <c r="LP48" s="1"/>
      <c r="LQ48" s="1"/>
      <c r="LR48" s="1"/>
      <c r="LS48" s="1"/>
      <c r="LT48" s="1"/>
      <c r="LU48" s="1"/>
      <c r="LV48" s="1"/>
      <c r="LW48" s="1"/>
      <c r="LX48" s="1"/>
      <c r="LY48" s="1"/>
      <c r="LZ48" s="1"/>
      <c r="MA48" s="1"/>
      <c r="MB48" s="1"/>
      <c r="MC48" s="1"/>
      <c r="MD48" s="1"/>
      <c r="ME48" s="1"/>
      <c r="MF48" s="1"/>
      <c r="MG48" s="1"/>
      <c r="MH48" s="1"/>
      <c r="MI48" s="1"/>
      <c r="MJ48" s="1"/>
      <c r="MK48" s="1"/>
      <c r="ML48" s="1"/>
      <c r="MM48" s="1"/>
      <c r="MN48" s="1"/>
      <c r="MO48" s="1"/>
      <c r="MP48" s="1"/>
      <c r="MQ48" s="1"/>
      <c r="MR48" s="1"/>
      <c r="MS48" s="1"/>
      <c r="MT48" s="1"/>
      <c r="MU48" s="1"/>
      <c r="MV48" s="1"/>
      <c r="MW48" s="1"/>
      <c r="MX48" s="1"/>
      <c r="MY48" s="1"/>
      <c r="MZ48" s="1"/>
      <c r="NA48" s="1"/>
      <c r="NB48" s="1"/>
      <c r="NC48" s="1"/>
      <c r="ND48" s="1"/>
      <c r="NE48" s="1"/>
      <c r="NF48" s="1"/>
      <c r="NG48" s="1"/>
      <c r="NH48" s="1"/>
      <c r="NI48" s="1"/>
      <c r="NJ48" s="1"/>
      <c r="NK48" s="1"/>
      <c r="NL48" s="1"/>
      <c r="NM48" s="1"/>
      <c r="NN48" s="1"/>
      <c r="NO48" s="1"/>
      <c r="NP48" s="1"/>
      <c r="NQ48" s="1"/>
      <c r="NR48" s="1"/>
      <c r="NS48" s="1"/>
      <c r="NT48" s="1"/>
      <c r="NU48" s="1"/>
      <c r="NV48" s="1"/>
      <c r="NW48" s="1"/>
      <c r="NX48" s="1"/>
      <c r="NY48" s="1"/>
      <c r="NZ48" s="1"/>
      <c r="OA48" s="1"/>
      <c r="OB48" s="1"/>
      <c r="OC48" s="1"/>
      <c r="OD48" s="1"/>
      <c r="OE48" s="1"/>
      <c r="OF48" s="1"/>
      <c r="OG48" s="1"/>
      <c r="OH48" s="1"/>
      <c r="OI48" s="1"/>
      <c r="OJ48" s="1"/>
      <c r="OK48" s="1"/>
      <c r="OL48" s="1"/>
      <c r="OM48" s="1"/>
      <c r="ON48" s="1"/>
      <c r="OO48" s="1"/>
      <c r="OP48" s="1"/>
      <c r="OQ48" s="1"/>
      <c r="OR48" s="1"/>
      <c r="OS48" s="1"/>
      <c r="OT48" s="1"/>
      <c r="OU48" s="1"/>
      <c r="OV48" s="1"/>
      <c r="OW48" s="1"/>
      <c r="OX48" s="1"/>
      <c r="OY48" s="1"/>
      <c r="OZ48" s="1"/>
      <c r="PA48" s="1"/>
      <c r="PB48" s="1"/>
      <c r="PC48" s="1"/>
      <c r="PD48" s="1"/>
      <c r="PE48" s="1"/>
      <c r="PF48" s="1"/>
      <c r="PG48" s="1"/>
      <c r="PH48" s="1"/>
      <c r="PI48" s="1"/>
      <c r="PJ48" s="1"/>
      <c r="PK48" s="1"/>
      <c r="PL48" s="1"/>
      <c r="PM48" s="1"/>
      <c r="PN48" s="1"/>
      <c r="PO48" s="1"/>
      <c r="PP48" s="1"/>
      <c r="PQ48" s="1"/>
      <c r="PR48" s="1"/>
      <c r="PS48" s="1"/>
      <c r="PT48" s="1"/>
      <c r="PU48" s="1"/>
      <c r="PV48" s="1"/>
      <c r="PW48" s="1"/>
      <c r="PX48" s="1"/>
      <c r="PY48" s="1"/>
      <c r="PZ48" s="1"/>
      <c r="QA48" s="1"/>
      <c r="QB48" s="1"/>
      <c r="QC48" s="1"/>
      <c r="QD48" s="1"/>
      <c r="QE48" s="1"/>
      <c r="QF48" s="1"/>
      <c r="QG48" s="1"/>
      <c r="QH48" s="1"/>
      <c r="QI48" s="1"/>
      <c r="QJ48" s="1"/>
      <c r="QK48" s="1"/>
      <c r="QL48" s="1"/>
      <c r="QM48" s="1"/>
      <c r="QN48" s="1"/>
      <c r="QO48" s="1"/>
      <c r="QP48" s="1"/>
      <c r="QQ48" s="1"/>
      <c r="QR48" s="1"/>
      <c r="QS48" s="1"/>
      <c r="QT48" s="1"/>
      <c r="QU48" s="1"/>
      <c r="QV48" s="1"/>
      <c r="QW48" s="1"/>
      <c r="QX48" s="1"/>
      <c r="QY48" s="1"/>
      <c r="QZ48" s="1"/>
      <c r="RA48" s="1"/>
      <c r="RB48" s="1"/>
      <c r="RC48" s="1"/>
      <c r="RD48" s="1"/>
      <c r="RE48" s="1"/>
      <c r="RF48" s="1"/>
      <c r="RG48" s="1"/>
      <c r="RH48" s="1"/>
      <c r="RI48" s="1"/>
      <c r="RJ48" s="1"/>
      <c r="RK48" s="1"/>
      <c r="RL48" s="1"/>
      <c r="RM48" s="1"/>
      <c r="RN48" s="1"/>
      <c r="RO48" s="1"/>
      <c r="RP48" s="1"/>
      <c r="RQ48" s="1"/>
      <c r="RR48" s="1"/>
      <c r="RS48" s="1"/>
      <c r="RT48" s="1"/>
      <c r="RU48" s="1"/>
      <c r="RV48" s="1"/>
      <c r="RW48" s="1"/>
      <c r="RX48" s="1"/>
      <c r="RY48" s="1"/>
      <c r="RZ48" s="1"/>
      <c r="SA48" s="1"/>
      <c r="SB48" s="1"/>
      <c r="SC48" s="1"/>
      <c r="SD48" s="1"/>
      <c r="SE48" s="1"/>
      <c r="SF48" s="1"/>
      <c r="SG48" s="1"/>
      <c r="SH48" s="1"/>
      <c r="SI48" s="1"/>
      <c r="SJ48" s="1"/>
      <c r="SK48" s="1"/>
      <c r="SL48" s="1"/>
      <c r="SM48" s="1"/>
      <c r="SN48" s="1"/>
      <c r="SO48" s="1"/>
      <c r="SP48" s="1"/>
      <c r="SQ48" s="1"/>
      <c r="SR48" s="1"/>
      <c r="SS48" s="1"/>
      <c r="ST48" s="1"/>
      <c r="SU48" s="1"/>
      <c r="SV48" s="1"/>
      <c r="SW48" s="1"/>
      <c r="SX48" s="1"/>
      <c r="SY48" s="1"/>
      <c r="SZ48" s="1"/>
      <c r="TA48" s="1"/>
      <c r="TB48" s="1"/>
      <c r="TC48" s="1"/>
      <c r="TD48" s="1"/>
      <c r="TE48" s="1"/>
      <c r="TF48" s="1"/>
      <c r="TG48" s="1"/>
      <c r="TH48" s="1"/>
      <c r="TI48" s="1"/>
      <c r="TJ48" s="1"/>
      <c r="TK48" s="1"/>
      <c r="TL48" s="1"/>
      <c r="TM48" s="1"/>
      <c r="TN48" s="1"/>
      <c r="TO48" s="1"/>
      <c r="TP48" s="1"/>
      <c r="TQ48" s="1"/>
      <c r="TR48" s="1"/>
      <c r="TS48" s="1"/>
      <c r="TT48" s="1"/>
      <c r="TU48" s="1"/>
      <c r="TV48" s="1"/>
      <c r="TW48" s="1"/>
      <c r="TX48" s="1"/>
      <c r="TY48" s="1"/>
      <c r="TZ48" s="1"/>
      <c r="UA48" s="1"/>
      <c r="UB48" s="1"/>
      <c r="UC48" s="1"/>
      <c r="UD48" s="1"/>
      <c r="UE48" s="1"/>
      <c r="UF48" s="1"/>
      <c r="UG48" s="1"/>
      <c r="UH48" s="1"/>
      <c r="UI48" s="1"/>
      <c r="UJ48" s="1"/>
      <c r="UK48" s="1"/>
      <c r="UL48" s="1"/>
      <c r="UM48" s="1"/>
      <c r="UN48" s="1"/>
      <c r="UO48" s="1"/>
      <c r="UP48" s="1"/>
      <c r="UQ48" s="1"/>
      <c r="UR48" s="1"/>
      <c r="US48" s="1"/>
      <c r="UT48" s="1"/>
      <c r="UU48" s="1"/>
      <c r="UV48" s="1"/>
      <c r="UW48" s="1"/>
      <c r="UX48" s="1"/>
      <c r="UY48" s="1"/>
      <c r="UZ48" s="1"/>
      <c r="VA48" s="1"/>
      <c r="VB48" s="1"/>
      <c r="VC48" s="1"/>
      <c r="VD48" s="1"/>
      <c r="VE48" s="1"/>
      <c r="VF48" s="1"/>
      <c r="VG48" s="1"/>
      <c r="VH48" s="1"/>
      <c r="VI48" s="1"/>
      <c r="VJ48" s="1"/>
      <c r="VK48" s="1"/>
      <c r="VL48" s="1"/>
      <c r="VM48" s="1"/>
      <c r="VN48" s="1"/>
      <c r="VO48" s="1"/>
      <c r="VP48" s="1"/>
      <c r="VQ48" s="1"/>
      <c r="VR48" s="1"/>
      <c r="VS48" s="1"/>
      <c r="VT48" s="1"/>
      <c r="VU48" s="1"/>
      <c r="VV48" s="1"/>
      <c r="VW48" s="1"/>
      <c r="VX48" s="1"/>
      <c r="VY48" s="1"/>
      <c r="VZ48" s="1"/>
      <c r="WA48" s="1"/>
      <c r="WB48" s="1"/>
      <c r="WC48" s="1"/>
      <c r="WD48" s="1"/>
      <c r="WE48" s="1"/>
      <c r="WF48" s="1"/>
      <c r="WG48" s="1"/>
      <c r="WH48" s="1"/>
      <c r="WI48" s="1"/>
      <c r="WJ48" s="1"/>
      <c r="WK48" s="1"/>
      <c r="WL48" s="1"/>
      <c r="WM48" s="1"/>
      <c r="WN48" s="1"/>
      <c r="WO48" s="1"/>
      <c r="WP48" s="1"/>
      <c r="WQ48" s="1"/>
      <c r="WR48" s="1"/>
      <c r="WS48" s="1"/>
      <c r="WT48" s="1"/>
      <c r="WU48" s="1"/>
      <c r="WV48" s="1"/>
      <c r="WW48" s="1"/>
      <c r="WX48" s="1"/>
      <c r="WY48" s="1"/>
      <c r="WZ48" s="1"/>
      <c r="XA48" s="1"/>
      <c r="XB48" s="1"/>
      <c r="XC48" s="1"/>
      <c r="XD48" s="1"/>
      <c r="XE48" s="1"/>
      <c r="XF48" s="1"/>
      <c r="XG48" s="1"/>
      <c r="XH48" s="1"/>
      <c r="XI48" s="1"/>
      <c r="XJ48" s="1"/>
      <c r="XK48" s="1"/>
      <c r="XL48" s="1"/>
      <c r="XM48" s="1"/>
      <c r="XN48" s="1"/>
      <c r="XO48" s="1"/>
      <c r="XP48" s="1"/>
      <c r="XQ48" s="1"/>
      <c r="XR48" s="1"/>
      <c r="XS48" s="1"/>
      <c r="XT48" s="1"/>
      <c r="XU48" s="1"/>
      <c r="XV48" s="1"/>
      <c r="XW48" s="1"/>
      <c r="XX48" s="1"/>
      <c r="XY48" s="1"/>
    </row>
    <row r="49" spans="1:649" s="50" customFormat="1" ht="14.4" x14ac:dyDescent="0.3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1"/>
      <c r="M49" s="1"/>
      <c r="N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  <c r="FH49" s="1"/>
      <c r="FI49" s="1"/>
      <c r="FJ49" s="1"/>
      <c r="FK49" s="1"/>
      <c r="FL49" s="1"/>
      <c r="FM49" s="1"/>
      <c r="FN49" s="1"/>
      <c r="FO49" s="1"/>
      <c r="FP49" s="1"/>
      <c r="FQ49" s="1"/>
      <c r="FR49" s="1"/>
      <c r="FS49" s="1"/>
      <c r="FT49" s="1"/>
      <c r="FU49" s="1"/>
      <c r="FV49" s="1"/>
      <c r="FW49" s="1"/>
      <c r="FX49" s="1"/>
      <c r="FY49" s="1"/>
      <c r="FZ49" s="1"/>
      <c r="GA49" s="1"/>
      <c r="GB49" s="1"/>
      <c r="GC49" s="1"/>
      <c r="GD49" s="1"/>
      <c r="GE49" s="1"/>
      <c r="GF49" s="1"/>
      <c r="GG49" s="1"/>
      <c r="GH49" s="1"/>
      <c r="GI49" s="1"/>
      <c r="GJ49" s="1"/>
      <c r="GK49" s="1"/>
      <c r="GL49" s="1"/>
      <c r="GM49" s="1"/>
      <c r="GN49" s="1"/>
      <c r="GO49" s="1"/>
      <c r="GP49" s="1"/>
      <c r="GQ49" s="1"/>
      <c r="GR49" s="1"/>
      <c r="GS49" s="1"/>
      <c r="GT49" s="1"/>
      <c r="GU49" s="1"/>
      <c r="GV49" s="1"/>
      <c r="GW49" s="1"/>
      <c r="GX49" s="1"/>
      <c r="GY49" s="1"/>
      <c r="GZ49" s="1"/>
      <c r="HA49" s="1"/>
      <c r="HB49" s="1"/>
      <c r="HC49" s="1"/>
      <c r="HD49" s="1"/>
      <c r="HE49" s="1"/>
      <c r="HF49" s="1"/>
      <c r="HG49" s="1"/>
      <c r="HH49" s="1"/>
      <c r="HI49" s="1"/>
      <c r="HJ49" s="1"/>
      <c r="HK49" s="1"/>
      <c r="HL49" s="1"/>
      <c r="HM49" s="1"/>
      <c r="HN49" s="1"/>
      <c r="HO49" s="1"/>
      <c r="HP49" s="1"/>
      <c r="HQ49" s="1"/>
      <c r="HR49" s="1"/>
      <c r="HS49" s="1"/>
      <c r="HT49" s="1"/>
      <c r="HU49" s="1"/>
      <c r="HV49" s="1"/>
      <c r="HW49" s="1"/>
      <c r="HX49" s="1"/>
      <c r="HY49" s="1"/>
      <c r="HZ49" s="1"/>
      <c r="IA49" s="1"/>
      <c r="IB49" s="1"/>
      <c r="IC49" s="1"/>
      <c r="ID49" s="1"/>
      <c r="IE49" s="1"/>
      <c r="IF49" s="1"/>
      <c r="IG49" s="1"/>
      <c r="IH49" s="1"/>
      <c r="II49" s="1"/>
      <c r="IJ49" s="1"/>
      <c r="IK49" s="1"/>
      <c r="IL49" s="1"/>
      <c r="IM49" s="1"/>
      <c r="IN49" s="1"/>
      <c r="IO49" s="1"/>
      <c r="IP49" s="1"/>
      <c r="IQ49" s="1"/>
      <c r="IR49" s="1"/>
      <c r="IS49" s="1"/>
      <c r="IT49" s="1"/>
      <c r="IU49" s="1"/>
      <c r="IV49" s="1"/>
      <c r="IW49" s="1"/>
      <c r="IX49" s="1"/>
      <c r="IY49" s="1"/>
      <c r="IZ49" s="1"/>
      <c r="JA49" s="1"/>
      <c r="JB49" s="1"/>
      <c r="JC49" s="1"/>
      <c r="JD49" s="1"/>
      <c r="JE49" s="1"/>
      <c r="JF49" s="1"/>
      <c r="JG49" s="1"/>
      <c r="JH49" s="1"/>
      <c r="JI49" s="1"/>
      <c r="JJ49" s="1"/>
      <c r="JK49" s="1"/>
      <c r="JL49" s="1"/>
      <c r="JM49" s="1"/>
      <c r="JN49" s="1"/>
      <c r="JO49" s="1"/>
      <c r="JP49" s="1"/>
      <c r="JQ49" s="1"/>
      <c r="JR49" s="1"/>
      <c r="JS49" s="1"/>
      <c r="JT49" s="1"/>
      <c r="JU49" s="1"/>
      <c r="JV49" s="1"/>
      <c r="JW49" s="1"/>
      <c r="JX49" s="1"/>
      <c r="JY49" s="1"/>
      <c r="JZ49" s="1"/>
      <c r="KA49" s="1"/>
      <c r="KB49" s="1"/>
      <c r="KC49" s="1"/>
      <c r="KD49" s="1"/>
      <c r="KE49" s="1"/>
      <c r="KF49" s="1"/>
      <c r="KG49" s="1"/>
      <c r="KH49" s="1"/>
      <c r="KI49" s="1"/>
      <c r="KJ49" s="1"/>
      <c r="KK49" s="1"/>
      <c r="KL49" s="1"/>
      <c r="KM49" s="1"/>
      <c r="KN49" s="1"/>
      <c r="KO49" s="1"/>
      <c r="KP49" s="1"/>
      <c r="KQ49" s="1"/>
      <c r="KR49" s="1"/>
      <c r="KS49" s="1"/>
      <c r="KT49" s="1"/>
      <c r="KU49" s="1"/>
      <c r="KV49" s="1"/>
      <c r="KW49" s="1"/>
      <c r="KX49" s="1"/>
      <c r="KY49" s="1"/>
      <c r="KZ49" s="1"/>
      <c r="LA49" s="1"/>
      <c r="LB49" s="1"/>
      <c r="LC49" s="1"/>
      <c r="LD49" s="1"/>
      <c r="LE49" s="1"/>
      <c r="LF49" s="1"/>
      <c r="LG49" s="1"/>
      <c r="LH49" s="1"/>
      <c r="LI49" s="1"/>
      <c r="LJ49" s="1"/>
      <c r="LK49" s="1"/>
      <c r="LL49" s="1"/>
      <c r="LM49" s="1"/>
      <c r="LN49" s="1"/>
      <c r="LO49" s="1"/>
      <c r="LP49" s="1"/>
      <c r="LQ49" s="1"/>
      <c r="LR49" s="1"/>
      <c r="LS49" s="1"/>
      <c r="LT49" s="1"/>
      <c r="LU49" s="1"/>
      <c r="LV49" s="1"/>
      <c r="LW49" s="1"/>
      <c r="LX49" s="1"/>
      <c r="LY49" s="1"/>
      <c r="LZ49" s="1"/>
      <c r="MA49" s="1"/>
      <c r="MB49" s="1"/>
      <c r="MC49" s="1"/>
      <c r="MD49" s="1"/>
      <c r="ME49" s="1"/>
      <c r="MF49" s="1"/>
      <c r="MG49" s="1"/>
      <c r="MH49" s="1"/>
      <c r="MI49" s="1"/>
      <c r="MJ49" s="1"/>
      <c r="MK49" s="1"/>
      <c r="ML49" s="1"/>
      <c r="MM49" s="1"/>
      <c r="MN49" s="1"/>
      <c r="MO49" s="1"/>
      <c r="MP49" s="1"/>
      <c r="MQ49" s="1"/>
      <c r="MR49" s="1"/>
      <c r="MS49" s="1"/>
      <c r="MT49" s="1"/>
      <c r="MU49" s="1"/>
      <c r="MV49" s="1"/>
      <c r="MW49" s="1"/>
      <c r="MX49" s="1"/>
      <c r="MY49" s="1"/>
      <c r="MZ49" s="1"/>
      <c r="NA49" s="1"/>
      <c r="NB49" s="1"/>
      <c r="NC49" s="1"/>
      <c r="ND49" s="1"/>
      <c r="NE49" s="1"/>
      <c r="NF49" s="1"/>
      <c r="NG49" s="1"/>
      <c r="NH49" s="1"/>
      <c r="NI49" s="1"/>
      <c r="NJ49" s="1"/>
      <c r="NK49" s="1"/>
      <c r="NL49" s="1"/>
      <c r="NM49" s="1"/>
      <c r="NN49" s="1"/>
      <c r="NO49" s="1"/>
      <c r="NP49" s="1"/>
      <c r="NQ49" s="1"/>
      <c r="NR49" s="1"/>
      <c r="NS49" s="1"/>
      <c r="NT49" s="1"/>
      <c r="NU49" s="1"/>
      <c r="NV49" s="1"/>
      <c r="NW49" s="1"/>
      <c r="NX49" s="1"/>
      <c r="NY49" s="1"/>
      <c r="NZ49" s="1"/>
      <c r="OA49" s="1"/>
      <c r="OB49" s="1"/>
      <c r="OC49" s="1"/>
      <c r="OD49" s="1"/>
      <c r="OE49" s="1"/>
      <c r="OF49" s="1"/>
      <c r="OG49" s="1"/>
      <c r="OH49" s="1"/>
      <c r="OI49" s="1"/>
      <c r="OJ49" s="1"/>
      <c r="OK49" s="1"/>
      <c r="OL49" s="1"/>
      <c r="OM49" s="1"/>
      <c r="ON49" s="1"/>
      <c r="OO49" s="1"/>
      <c r="OP49" s="1"/>
      <c r="OQ49" s="1"/>
      <c r="OR49" s="1"/>
      <c r="OS49" s="1"/>
      <c r="OT49" s="1"/>
      <c r="OU49" s="1"/>
      <c r="OV49" s="1"/>
      <c r="OW49" s="1"/>
      <c r="OX49" s="1"/>
      <c r="OY49" s="1"/>
      <c r="OZ49" s="1"/>
      <c r="PA49" s="1"/>
      <c r="PB49" s="1"/>
      <c r="PC49" s="1"/>
      <c r="PD49" s="1"/>
      <c r="PE49" s="1"/>
      <c r="PF49" s="1"/>
      <c r="PG49" s="1"/>
      <c r="PH49" s="1"/>
      <c r="PI49" s="1"/>
      <c r="PJ49" s="1"/>
      <c r="PK49" s="1"/>
      <c r="PL49" s="1"/>
      <c r="PM49" s="1"/>
      <c r="PN49" s="1"/>
      <c r="PO49" s="1"/>
      <c r="PP49" s="1"/>
      <c r="PQ49" s="1"/>
      <c r="PR49" s="1"/>
      <c r="PS49" s="1"/>
      <c r="PT49" s="1"/>
      <c r="PU49" s="1"/>
      <c r="PV49" s="1"/>
      <c r="PW49" s="1"/>
      <c r="PX49" s="1"/>
      <c r="PY49" s="1"/>
      <c r="PZ49" s="1"/>
      <c r="QA49" s="1"/>
      <c r="QB49" s="1"/>
      <c r="QC49" s="1"/>
      <c r="QD49" s="1"/>
      <c r="QE49" s="1"/>
      <c r="QF49" s="1"/>
      <c r="QG49" s="1"/>
      <c r="QH49" s="1"/>
      <c r="QI49" s="1"/>
      <c r="QJ49" s="1"/>
      <c r="QK49" s="1"/>
      <c r="QL49" s="1"/>
      <c r="QM49" s="1"/>
      <c r="QN49" s="1"/>
      <c r="QO49" s="1"/>
      <c r="QP49" s="1"/>
      <c r="QQ49" s="1"/>
      <c r="QR49" s="1"/>
      <c r="QS49" s="1"/>
      <c r="QT49" s="1"/>
      <c r="QU49" s="1"/>
      <c r="QV49" s="1"/>
      <c r="QW49" s="1"/>
      <c r="QX49" s="1"/>
      <c r="QY49" s="1"/>
      <c r="QZ49" s="1"/>
      <c r="RA49" s="1"/>
      <c r="RB49" s="1"/>
      <c r="RC49" s="1"/>
      <c r="RD49" s="1"/>
      <c r="RE49" s="1"/>
      <c r="RF49" s="1"/>
      <c r="RG49" s="1"/>
      <c r="RH49" s="1"/>
      <c r="RI49" s="1"/>
      <c r="RJ49" s="1"/>
      <c r="RK49" s="1"/>
      <c r="RL49" s="1"/>
      <c r="RM49" s="1"/>
      <c r="RN49" s="1"/>
      <c r="RO49" s="1"/>
      <c r="RP49" s="1"/>
      <c r="RQ49" s="1"/>
      <c r="RR49" s="1"/>
      <c r="RS49" s="1"/>
      <c r="RT49" s="1"/>
      <c r="RU49" s="1"/>
      <c r="RV49" s="1"/>
      <c r="RW49" s="1"/>
      <c r="RX49" s="1"/>
      <c r="RY49" s="1"/>
      <c r="RZ49" s="1"/>
      <c r="SA49" s="1"/>
      <c r="SB49" s="1"/>
      <c r="SC49" s="1"/>
      <c r="SD49" s="1"/>
      <c r="SE49" s="1"/>
      <c r="SF49" s="1"/>
      <c r="SG49" s="1"/>
      <c r="SH49" s="1"/>
      <c r="SI49" s="1"/>
      <c r="SJ49" s="1"/>
      <c r="SK49" s="1"/>
      <c r="SL49" s="1"/>
      <c r="SM49" s="1"/>
      <c r="SN49" s="1"/>
      <c r="SO49" s="1"/>
      <c r="SP49" s="1"/>
      <c r="SQ49" s="1"/>
      <c r="SR49" s="1"/>
      <c r="SS49" s="1"/>
      <c r="ST49" s="1"/>
      <c r="SU49" s="1"/>
      <c r="SV49" s="1"/>
      <c r="SW49" s="1"/>
      <c r="SX49" s="1"/>
      <c r="SY49" s="1"/>
      <c r="SZ49" s="1"/>
      <c r="TA49" s="1"/>
      <c r="TB49" s="1"/>
      <c r="TC49" s="1"/>
      <c r="TD49" s="1"/>
      <c r="TE49" s="1"/>
      <c r="TF49" s="1"/>
      <c r="TG49" s="1"/>
      <c r="TH49" s="1"/>
      <c r="TI49" s="1"/>
      <c r="TJ49" s="1"/>
      <c r="TK49" s="1"/>
      <c r="TL49" s="1"/>
      <c r="TM49" s="1"/>
      <c r="TN49" s="1"/>
      <c r="TO49" s="1"/>
      <c r="TP49" s="1"/>
      <c r="TQ49" s="1"/>
      <c r="TR49" s="1"/>
      <c r="TS49" s="1"/>
      <c r="TT49" s="1"/>
      <c r="TU49" s="1"/>
      <c r="TV49" s="1"/>
      <c r="TW49" s="1"/>
      <c r="TX49" s="1"/>
      <c r="TY49" s="1"/>
      <c r="TZ49" s="1"/>
      <c r="UA49" s="1"/>
      <c r="UB49" s="1"/>
      <c r="UC49" s="1"/>
      <c r="UD49" s="1"/>
      <c r="UE49" s="1"/>
      <c r="UF49" s="1"/>
      <c r="UG49" s="1"/>
      <c r="UH49" s="1"/>
      <c r="UI49" s="1"/>
      <c r="UJ49" s="1"/>
      <c r="UK49" s="1"/>
      <c r="UL49" s="1"/>
      <c r="UM49" s="1"/>
      <c r="UN49" s="1"/>
      <c r="UO49" s="1"/>
      <c r="UP49" s="1"/>
      <c r="UQ49" s="1"/>
      <c r="UR49" s="1"/>
      <c r="US49" s="1"/>
      <c r="UT49" s="1"/>
      <c r="UU49" s="1"/>
      <c r="UV49" s="1"/>
      <c r="UW49" s="1"/>
      <c r="UX49" s="1"/>
      <c r="UY49" s="1"/>
      <c r="UZ49" s="1"/>
      <c r="VA49" s="1"/>
      <c r="VB49" s="1"/>
      <c r="VC49" s="1"/>
      <c r="VD49" s="1"/>
      <c r="VE49" s="1"/>
      <c r="VF49" s="1"/>
      <c r="VG49" s="1"/>
      <c r="VH49" s="1"/>
      <c r="VI49" s="1"/>
      <c r="VJ49" s="1"/>
      <c r="VK49" s="1"/>
      <c r="VL49" s="1"/>
      <c r="VM49" s="1"/>
      <c r="VN49" s="1"/>
      <c r="VO49" s="1"/>
      <c r="VP49" s="1"/>
      <c r="VQ49" s="1"/>
      <c r="VR49" s="1"/>
      <c r="VS49" s="1"/>
      <c r="VT49" s="1"/>
      <c r="VU49" s="1"/>
      <c r="VV49" s="1"/>
      <c r="VW49" s="1"/>
      <c r="VX49" s="1"/>
      <c r="VY49" s="1"/>
      <c r="VZ49" s="1"/>
      <c r="WA49" s="1"/>
      <c r="WB49" s="1"/>
      <c r="WC49" s="1"/>
      <c r="WD49" s="1"/>
      <c r="WE49" s="1"/>
      <c r="WF49" s="1"/>
      <c r="WG49" s="1"/>
      <c r="WH49" s="1"/>
      <c r="WI49" s="1"/>
      <c r="WJ49" s="1"/>
      <c r="WK49" s="1"/>
      <c r="WL49" s="1"/>
      <c r="WM49" s="1"/>
      <c r="WN49" s="1"/>
      <c r="WO49" s="1"/>
      <c r="WP49" s="1"/>
      <c r="WQ49" s="1"/>
      <c r="WR49" s="1"/>
      <c r="WS49" s="1"/>
      <c r="WT49" s="1"/>
      <c r="WU49" s="1"/>
      <c r="WV49" s="1"/>
      <c r="WW49" s="1"/>
      <c r="WX49" s="1"/>
      <c r="WY49" s="1"/>
      <c r="WZ49" s="1"/>
      <c r="XA49" s="1"/>
      <c r="XB49" s="1"/>
      <c r="XC49" s="1"/>
      <c r="XD49" s="1"/>
      <c r="XE49" s="1"/>
      <c r="XF49" s="1"/>
      <c r="XG49" s="1"/>
      <c r="XH49" s="1"/>
      <c r="XI49" s="1"/>
      <c r="XJ49" s="1"/>
      <c r="XK49" s="1"/>
      <c r="XL49" s="1"/>
      <c r="XM49" s="1"/>
      <c r="XN49" s="1"/>
      <c r="XO49" s="1"/>
      <c r="XP49" s="1"/>
      <c r="XQ49" s="1"/>
      <c r="XR49" s="1"/>
      <c r="XS49" s="1"/>
      <c r="XT49" s="1"/>
      <c r="XU49" s="1"/>
      <c r="XV49" s="1"/>
      <c r="XW49" s="1"/>
      <c r="XX49" s="1"/>
      <c r="XY49" s="1"/>
    </row>
    <row r="50" spans="1:649" s="50" customFormat="1" ht="14.4" x14ac:dyDescent="0.3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1"/>
      <c r="M50" s="1"/>
      <c r="N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  <c r="FY50" s="1"/>
      <c r="FZ50" s="1"/>
      <c r="GA50" s="1"/>
      <c r="GB50" s="1"/>
      <c r="GC50" s="1"/>
      <c r="GD50" s="1"/>
      <c r="GE50" s="1"/>
      <c r="GF50" s="1"/>
      <c r="GG50" s="1"/>
      <c r="GH50" s="1"/>
      <c r="GI50" s="1"/>
      <c r="GJ50" s="1"/>
      <c r="GK50" s="1"/>
      <c r="GL50" s="1"/>
      <c r="GM50" s="1"/>
      <c r="GN50" s="1"/>
      <c r="GO50" s="1"/>
      <c r="GP50" s="1"/>
      <c r="GQ50" s="1"/>
      <c r="GR50" s="1"/>
      <c r="GS50" s="1"/>
      <c r="GT50" s="1"/>
      <c r="GU50" s="1"/>
      <c r="GV50" s="1"/>
      <c r="GW50" s="1"/>
      <c r="GX50" s="1"/>
      <c r="GY50" s="1"/>
      <c r="GZ50" s="1"/>
      <c r="HA50" s="1"/>
      <c r="HB50" s="1"/>
      <c r="HC50" s="1"/>
      <c r="HD50" s="1"/>
      <c r="HE50" s="1"/>
      <c r="HF50" s="1"/>
      <c r="HG50" s="1"/>
      <c r="HH50" s="1"/>
      <c r="HI50" s="1"/>
      <c r="HJ50" s="1"/>
      <c r="HK50" s="1"/>
      <c r="HL50" s="1"/>
      <c r="HM50" s="1"/>
      <c r="HN50" s="1"/>
      <c r="HO50" s="1"/>
      <c r="HP50" s="1"/>
      <c r="HQ50" s="1"/>
      <c r="HR50" s="1"/>
      <c r="HS50" s="1"/>
      <c r="HT50" s="1"/>
      <c r="HU50" s="1"/>
      <c r="HV50" s="1"/>
      <c r="HW50" s="1"/>
      <c r="HX50" s="1"/>
      <c r="HY50" s="1"/>
      <c r="HZ50" s="1"/>
      <c r="IA50" s="1"/>
      <c r="IB50" s="1"/>
      <c r="IC50" s="1"/>
      <c r="ID50" s="1"/>
      <c r="IE50" s="1"/>
      <c r="IF50" s="1"/>
      <c r="IG50" s="1"/>
      <c r="IH50" s="1"/>
      <c r="II50" s="1"/>
      <c r="IJ50" s="1"/>
      <c r="IK50" s="1"/>
      <c r="IL50" s="1"/>
      <c r="IM50" s="1"/>
      <c r="IN50" s="1"/>
      <c r="IO50" s="1"/>
      <c r="IP50" s="1"/>
      <c r="IQ50" s="1"/>
      <c r="IR50" s="1"/>
      <c r="IS50" s="1"/>
      <c r="IT50" s="1"/>
      <c r="IU50" s="1"/>
      <c r="IV50" s="1"/>
      <c r="IW50" s="1"/>
      <c r="IX50" s="1"/>
      <c r="IY50" s="1"/>
      <c r="IZ50" s="1"/>
      <c r="JA50" s="1"/>
      <c r="JB50" s="1"/>
      <c r="JC50" s="1"/>
      <c r="JD50" s="1"/>
      <c r="JE50" s="1"/>
      <c r="JF50" s="1"/>
      <c r="JG50" s="1"/>
      <c r="JH50" s="1"/>
      <c r="JI50" s="1"/>
      <c r="JJ50" s="1"/>
      <c r="JK50" s="1"/>
      <c r="JL50" s="1"/>
      <c r="JM50" s="1"/>
      <c r="JN50" s="1"/>
      <c r="JO50" s="1"/>
      <c r="JP50" s="1"/>
      <c r="JQ50" s="1"/>
      <c r="JR50" s="1"/>
      <c r="JS50" s="1"/>
      <c r="JT50" s="1"/>
      <c r="JU50" s="1"/>
      <c r="JV50" s="1"/>
      <c r="JW50" s="1"/>
      <c r="JX50" s="1"/>
      <c r="JY50" s="1"/>
      <c r="JZ50" s="1"/>
      <c r="KA50" s="1"/>
      <c r="KB50" s="1"/>
      <c r="KC50" s="1"/>
      <c r="KD50" s="1"/>
      <c r="KE50" s="1"/>
      <c r="KF50" s="1"/>
      <c r="KG50" s="1"/>
      <c r="KH50" s="1"/>
      <c r="KI50" s="1"/>
      <c r="KJ50" s="1"/>
      <c r="KK50" s="1"/>
      <c r="KL50" s="1"/>
      <c r="KM50" s="1"/>
      <c r="KN50" s="1"/>
      <c r="KO50" s="1"/>
      <c r="KP50" s="1"/>
      <c r="KQ50" s="1"/>
      <c r="KR50" s="1"/>
      <c r="KS50" s="1"/>
      <c r="KT50" s="1"/>
      <c r="KU50" s="1"/>
      <c r="KV50" s="1"/>
      <c r="KW50" s="1"/>
      <c r="KX50" s="1"/>
      <c r="KY50" s="1"/>
      <c r="KZ50" s="1"/>
      <c r="LA50" s="1"/>
      <c r="LB50" s="1"/>
      <c r="LC50" s="1"/>
      <c r="LD50" s="1"/>
      <c r="LE50" s="1"/>
      <c r="LF50" s="1"/>
      <c r="LG50" s="1"/>
      <c r="LH50" s="1"/>
      <c r="LI50" s="1"/>
      <c r="LJ50" s="1"/>
      <c r="LK50" s="1"/>
      <c r="LL50" s="1"/>
      <c r="LM50" s="1"/>
      <c r="LN50" s="1"/>
      <c r="LO50" s="1"/>
      <c r="LP50" s="1"/>
      <c r="LQ50" s="1"/>
      <c r="LR50" s="1"/>
      <c r="LS50" s="1"/>
      <c r="LT50" s="1"/>
      <c r="LU50" s="1"/>
      <c r="LV50" s="1"/>
      <c r="LW50" s="1"/>
      <c r="LX50" s="1"/>
      <c r="LY50" s="1"/>
      <c r="LZ50" s="1"/>
      <c r="MA50" s="1"/>
      <c r="MB50" s="1"/>
      <c r="MC50" s="1"/>
      <c r="MD50" s="1"/>
      <c r="ME50" s="1"/>
      <c r="MF50" s="1"/>
      <c r="MG50" s="1"/>
      <c r="MH50" s="1"/>
      <c r="MI50" s="1"/>
      <c r="MJ50" s="1"/>
      <c r="MK50" s="1"/>
      <c r="ML50" s="1"/>
      <c r="MM50" s="1"/>
      <c r="MN50" s="1"/>
      <c r="MO50" s="1"/>
      <c r="MP50" s="1"/>
      <c r="MQ50" s="1"/>
      <c r="MR50" s="1"/>
      <c r="MS50" s="1"/>
      <c r="MT50" s="1"/>
      <c r="MU50" s="1"/>
      <c r="MV50" s="1"/>
      <c r="MW50" s="1"/>
      <c r="MX50" s="1"/>
      <c r="MY50" s="1"/>
      <c r="MZ50" s="1"/>
      <c r="NA50" s="1"/>
      <c r="NB50" s="1"/>
      <c r="NC50" s="1"/>
      <c r="ND50" s="1"/>
      <c r="NE50" s="1"/>
      <c r="NF50" s="1"/>
      <c r="NG50" s="1"/>
      <c r="NH50" s="1"/>
      <c r="NI50" s="1"/>
      <c r="NJ50" s="1"/>
      <c r="NK50" s="1"/>
      <c r="NL50" s="1"/>
      <c r="NM50" s="1"/>
      <c r="NN50" s="1"/>
      <c r="NO50" s="1"/>
      <c r="NP50" s="1"/>
      <c r="NQ50" s="1"/>
      <c r="NR50" s="1"/>
      <c r="NS50" s="1"/>
      <c r="NT50" s="1"/>
      <c r="NU50" s="1"/>
      <c r="NV50" s="1"/>
      <c r="NW50" s="1"/>
      <c r="NX50" s="1"/>
      <c r="NY50" s="1"/>
      <c r="NZ50" s="1"/>
      <c r="OA50" s="1"/>
      <c r="OB50" s="1"/>
      <c r="OC50" s="1"/>
      <c r="OD50" s="1"/>
      <c r="OE50" s="1"/>
      <c r="OF50" s="1"/>
      <c r="OG50" s="1"/>
      <c r="OH50" s="1"/>
      <c r="OI50" s="1"/>
      <c r="OJ50" s="1"/>
      <c r="OK50" s="1"/>
      <c r="OL50" s="1"/>
      <c r="OM50" s="1"/>
      <c r="ON50" s="1"/>
      <c r="OO50" s="1"/>
      <c r="OP50" s="1"/>
      <c r="OQ50" s="1"/>
      <c r="OR50" s="1"/>
      <c r="OS50" s="1"/>
      <c r="OT50" s="1"/>
      <c r="OU50" s="1"/>
      <c r="OV50" s="1"/>
      <c r="OW50" s="1"/>
      <c r="OX50" s="1"/>
      <c r="OY50" s="1"/>
      <c r="OZ50" s="1"/>
      <c r="PA50" s="1"/>
      <c r="PB50" s="1"/>
      <c r="PC50" s="1"/>
      <c r="PD50" s="1"/>
      <c r="PE50" s="1"/>
      <c r="PF50" s="1"/>
      <c r="PG50" s="1"/>
      <c r="PH50" s="1"/>
      <c r="PI50" s="1"/>
      <c r="PJ50" s="1"/>
      <c r="PK50" s="1"/>
      <c r="PL50" s="1"/>
      <c r="PM50" s="1"/>
      <c r="PN50" s="1"/>
      <c r="PO50" s="1"/>
      <c r="PP50" s="1"/>
      <c r="PQ50" s="1"/>
      <c r="PR50" s="1"/>
      <c r="PS50" s="1"/>
      <c r="PT50" s="1"/>
      <c r="PU50" s="1"/>
      <c r="PV50" s="1"/>
      <c r="PW50" s="1"/>
      <c r="PX50" s="1"/>
      <c r="PY50" s="1"/>
      <c r="PZ50" s="1"/>
      <c r="QA50" s="1"/>
      <c r="QB50" s="1"/>
      <c r="QC50" s="1"/>
      <c r="QD50" s="1"/>
      <c r="QE50" s="1"/>
      <c r="QF50" s="1"/>
      <c r="QG50" s="1"/>
      <c r="QH50" s="1"/>
      <c r="QI50" s="1"/>
      <c r="QJ50" s="1"/>
      <c r="QK50" s="1"/>
      <c r="QL50" s="1"/>
      <c r="QM50" s="1"/>
      <c r="QN50" s="1"/>
      <c r="QO50" s="1"/>
      <c r="QP50" s="1"/>
      <c r="QQ50" s="1"/>
      <c r="QR50" s="1"/>
      <c r="QS50" s="1"/>
      <c r="QT50" s="1"/>
      <c r="QU50" s="1"/>
      <c r="QV50" s="1"/>
      <c r="QW50" s="1"/>
      <c r="QX50" s="1"/>
      <c r="QY50" s="1"/>
      <c r="QZ50" s="1"/>
      <c r="RA50" s="1"/>
      <c r="RB50" s="1"/>
      <c r="RC50" s="1"/>
      <c r="RD50" s="1"/>
      <c r="RE50" s="1"/>
      <c r="RF50" s="1"/>
      <c r="RG50" s="1"/>
      <c r="RH50" s="1"/>
      <c r="RI50" s="1"/>
      <c r="RJ50" s="1"/>
      <c r="RK50" s="1"/>
      <c r="RL50" s="1"/>
      <c r="RM50" s="1"/>
      <c r="RN50" s="1"/>
      <c r="RO50" s="1"/>
      <c r="RP50" s="1"/>
      <c r="RQ50" s="1"/>
      <c r="RR50" s="1"/>
      <c r="RS50" s="1"/>
      <c r="RT50" s="1"/>
      <c r="RU50" s="1"/>
      <c r="RV50" s="1"/>
      <c r="RW50" s="1"/>
      <c r="RX50" s="1"/>
      <c r="RY50" s="1"/>
      <c r="RZ50" s="1"/>
      <c r="SA50" s="1"/>
      <c r="SB50" s="1"/>
      <c r="SC50" s="1"/>
      <c r="SD50" s="1"/>
      <c r="SE50" s="1"/>
      <c r="SF50" s="1"/>
      <c r="SG50" s="1"/>
      <c r="SH50" s="1"/>
      <c r="SI50" s="1"/>
      <c r="SJ50" s="1"/>
      <c r="SK50" s="1"/>
      <c r="SL50" s="1"/>
      <c r="SM50" s="1"/>
      <c r="SN50" s="1"/>
      <c r="SO50" s="1"/>
      <c r="SP50" s="1"/>
      <c r="SQ50" s="1"/>
      <c r="SR50" s="1"/>
      <c r="SS50" s="1"/>
      <c r="ST50" s="1"/>
      <c r="SU50" s="1"/>
      <c r="SV50" s="1"/>
      <c r="SW50" s="1"/>
      <c r="SX50" s="1"/>
      <c r="SY50" s="1"/>
      <c r="SZ50" s="1"/>
      <c r="TA50" s="1"/>
      <c r="TB50" s="1"/>
      <c r="TC50" s="1"/>
      <c r="TD50" s="1"/>
      <c r="TE50" s="1"/>
      <c r="TF50" s="1"/>
      <c r="TG50" s="1"/>
      <c r="TH50" s="1"/>
      <c r="TI50" s="1"/>
      <c r="TJ50" s="1"/>
      <c r="TK50" s="1"/>
      <c r="TL50" s="1"/>
      <c r="TM50" s="1"/>
      <c r="TN50" s="1"/>
      <c r="TO50" s="1"/>
      <c r="TP50" s="1"/>
      <c r="TQ50" s="1"/>
      <c r="TR50" s="1"/>
      <c r="TS50" s="1"/>
      <c r="TT50" s="1"/>
      <c r="TU50" s="1"/>
      <c r="TV50" s="1"/>
      <c r="TW50" s="1"/>
      <c r="TX50" s="1"/>
      <c r="TY50" s="1"/>
      <c r="TZ50" s="1"/>
      <c r="UA50" s="1"/>
      <c r="UB50" s="1"/>
      <c r="UC50" s="1"/>
      <c r="UD50" s="1"/>
      <c r="UE50" s="1"/>
      <c r="UF50" s="1"/>
      <c r="UG50" s="1"/>
      <c r="UH50" s="1"/>
      <c r="UI50" s="1"/>
      <c r="UJ50" s="1"/>
      <c r="UK50" s="1"/>
      <c r="UL50" s="1"/>
      <c r="UM50" s="1"/>
      <c r="UN50" s="1"/>
      <c r="UO50" s="1"/>
      <c r="UP50" s="1"/>
      <c r="UQ50" s="1"/>
      <c r="UR50" s="1"/>
      <c r="US50" s="1"/>
      <c r="UT50" s="1"/>
      <c r="UU50" s="1"/>
      <c r="UV50" s="1"/>
      <c r="UW50" s="1"/>
      <c r="UX50" s="1"/>
      <c r="UY50" s="1"/>
      <c r="UZ50" s="1"/>
      <c r="VA50" s="1"/>
      <c r="VB50" s="1"/>
      <c r="VC50" s="1"/>
      <c r="VD50" s="1"/>
      <c r="VE50" s="1"/>
      <c r="VF50" s="1"/>
      <c r="VG50" s="1"/>
      <c r="VH50" s="1"/>
      <c r="VI50" s="1"/>
      <c r="VJ50" s="1"/>
      <c r="VK50" s="1"/>
      <c r="VL50" s="1"/>
      <c r="VM50" s="1"/>
      <c r="VN50" s="1"/>
      <c r="VO50" s="1"/>
      <c r="VP50" s="1"/>
      <c r="VQ50" s="1"/>
      <c r="VR50" s="1"/>
      <c r="VS50" s="1"/>
      <c r="VT50" s="1"/>
      <c r="VU50" s="1"/>
      <c r="VV50" s="1"/>
      <c r="VW50" s="1"/>
      <c r="VX50" s="1"/>
      <c r="VY50" s="1"/>
      <c r="VZ50" s="1"/>
      <c r="WA50" s="1"/>
      <c r="WB50" s="1"/>
      <c r="WC50" s="1"/>
      <c r="WD50" s="1"/>
      <c r="WE50" s="1"/>
      <c r="WF50" s="1"/>
      <c r="WG50" s="1"/>
      <c r="WH50" s="1"/>
      <c r="WI50" s="1"/>
      <c r="WJ50" s="1"/>
      <c r="WK50" s="1"/>
      <c r="WL50" s="1"/>
      <c r="WM50" s="1"/>
      <c r="WN50" s="1"/>
      <c r="WO50" s="1"/>
      <c r="WP50" s="1"/>
      <c r="WQ50" s="1"/>
      <c r="WR50" s="1"/>
      <c r="WS50" s="1"/>
      <c r="WT50" s="1"/>
      <c r="WU50" s="1"/>
      <c r="WV50" s="1"/>
      <c r="WW50" s="1"/>
      <c r="WX50" s="1"/>
      <c r="WY50" s="1"/>
      <c r="WZ50" s="1"/>
      <c r="XA50" s="1"/>
      <c r="XB50" s="1"/>
      <c r="XC50" s="1"/>
      <c r="XD50" s="1"/>
      <c r="XE50" s="1"/>
      <c r="XF50" s="1"/>
      <c r="XG50" s="1"/>
      <c r="XH50" s="1"/>
      <c r="XI50" s="1"/>
      <c r="XJ50" s="1"/>
      <c r="XK50" s="1"/>
      <c r="XL50" s="1"/>
      <c r="XM50" s="1"/>
      <c r="XN50" s="1"/>
      <c r="XO50" s="1"/>
      <c r="XP50" s="1"/>
      <c r="XQ50" s="1"/>
      <c r="XR50" s="1"/>
      <c r="XS50" s="1"/>
      <c r="XT50" s="1"/>
      <c r="XU50" s="1"/>
      <c r="XV50" s="1"/>
      <c r="XW50" s="1"/>
      <c r="XX50" s="1"/>
      <c r="XY50" s="1"/>
    </row>
    <row r="51" spans="1:649" s="50" customFormat="1" ht="14.4" x14ac:dyDescent="0.3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1"/>
      <c r="M51" s="1"/>
      <c r="N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  <c r="FA51" s="1"/>
      <c r="FB51" s="1"/>
      <c r="FC51" s="1"/>
      <c r="FD51" s="1"/>
      <c r="FE51" s="1"/>
      <c r="FF51" s="1"/>
      <c r="FG51" s="1"/>
      <c r="FH51" s="1"/>
      <c r="FI51" s="1"/>
      <c r="FJ51" s="1"/>
      <c r="FK51" s="1"/>
      <c r="FL51" s="1"/>
      <c r="FM51" s="1"/>
      <c r="FN51" s="1"/>
      <c r="FO51" s="1"/>
      <c r="FP51" s="1"/>
      <c r="FQ51" s="1"/>
      <c r="FR51" s="1"/>
      <c r="FS51" s="1"/>
      <c r="FT51" s="1"/>
      <c r="FU51" s="1"/>
      <c r="FV51" s="1"/>
      <c r="FW51" s="1"/>
      <c r="FX51" s="1"/>
      <c r="FY51" s="1"/>
      <c r="FZ51" s="1"/>
      <c r="GA51" s="1"/>
      <c r="GB51" s="1"/>
      <c r="GC51" s="1"/>
      <c r="GD51" s="1"/>
      <c r="GE51" s="1"/>
      <c r="GF51" s="1"/>
      <c r="GG51" s="1"/>
      <c r="GH51" s="1"/>
      <c r="GI51" s="1"/>
      <c r="GJ51" s="1"/>
      <c r="GK51" s="1"/>
      <c r="GL51" s="1"/>
      <c r="GM51" s="1"/>
      <c r="GN51" s="1"/>
      <c r="GO51" s="1"/>
      <c r="GP51" s="1"/>
      <c r="GQ51" s="1"/>
      <c r="GR51" s="1"/>
      <c r="GS51" s="1"/>
      <c r="GT51" s="1"/>
      <c r="GU51" s="1"/>
      <c r="GV51" s="1"/>
      <c r="GW51" s="1"/>
      <c r="GX51" s="1"/>
      <c r="GY51" s="1"/>
      <c r="GZ51" s="1"/>
      <c r="HA51" s="1"/>
      <c r="HB51" s="1"/>
      <c r="HC51" s="1"/>
      <c r="HD51" s="1"/>
      <c r="HE51" s="1"/>
      <c r="HF51" s="1"/>
      <c r="HG51" s="1"/>
      <c r="HH51" s="1"/>
      <c r="HI51" s="1"/>
      <c r="HJ51" s="1"/>
      <c r="HK51" s="1"/>
      <c r="HL51" s="1"/>
      <c r="HM51" s="1"/>
      <c r="HN51" s="1"/>
      <c r="HO51" s="1"/>
      <c r="HP51" s="1"/>
      <c r="HQ51" s="1"/>
      <c r="HR51" s="1"/>
      <c r="HS51" s="1"/>
      <c r="HT51" s="1"/>
      <c r="HU51" s="1"/>
      <c r="HV51" s="1"/>
      <c r="HW51" s="1"/>
      <c r="HX51" s="1"/>
      <c r="HY51" s="1"/>
      <c r="HZ51" s="1"/>
      <c r="IA51" s="1"/>
      <c r="IB51" s="1"/>
      <c r="IC51" s="1"/>
      <c r="ID51" s="1"/>
      <c r="IE51" s="1"/>
      <c r="IF51" s="1"/>
      <c r="IG51" s="1"/>
      <c r="IH51" s="1"/>
      <c r="II51" s="1"/>
      <c r="IJ51" s="1"/>
      <c r="IK51" s="1"/>
      <c r="IL51" s="1"/>
      <c r="IM51" s="1"/>
      <c r="IN51" s="1"/>
      <c r="IO51" s="1"/>
      <c r="IP51" s="1"/>
      <c r="IQ51" s="1"/>
      <c r="IR51" s="1"/>
      <c r="IS51" s="1"/>
      <c r="IT51" s="1"/>
      <c r="IU51" s="1"/>
      <c r="IV51" s="1"/>
      <c r="IW51" s="1"/>
      <c r="IX51" s="1"/>
      <c r="IY51" s="1"/>
      <c r="IZ51" s="1"/>
      <c r="JA51" s="1"/>
      <c r="JB51" s="1"/>
      <c r="JC51" s="1"/>
      <c r="JD51" s="1"/>
      <c r="JE51" s="1"/>
      <c r="JF51" s="1"/>
      <c r="JG51" s="1"/>
      <c r="JH51" s="1"/>
      <c r="JI51" s="1"/>
      <c r="JJ51" s="1"/>
      <c r="JK51" s="1"/>
      <c r="JL51" s="1"/>
      <c r="JM51" s="1"/>
      <c r="JN51" s="1"/>
      <c r="JO51" s="1"/>
      <c r="JP51" s="1"/>
      <c r="JQ51" s="1"/>
      <c r="JR51" s="1"/>
      <c r="JS51" s="1"/>
      <c r="JT51" s="1"/>
      <c r="JU51" s="1"/>
      <c r="JV51" s="1"/>
      <c r="JW51" s="1"/>
      <c r="JX51" s="1"/>
      <c r="JY51" s="1"/>
      <c r="JZ51" s="1"/>
      <c r="KA51" s="1"/>
      <c r="KB51" s="1"/>
      <c r="KC51" s="1"/>
      <c r="KD51" s="1"/>
      <c r="KE51" s="1"/>
      <c r="KF51" s="1"/>
      <c r="KG51" s="1"/>
      <c r="KH51" s="1"/>
      <c r="KI51" s="1"/>
      <c r="KJ51" s="1"/>
      <c r="KK51" s="1"/>
      <c r="KL51" s="1"/>
      <c r="KM51" s="1"/>
      <c r="KN51" s="1"/>
      <c r="KO51" s="1"/>
      <c r="KP51" s="1"/>
      <c r="KQ51" s="1"/>
      <c r="KR51" s="1"/>
      <c r="KS51" s="1"/>
      <c r="KT51" s="1"/>
      <c r="KU51" s="1"/>
      <c r="KV51" s="1"/>
      <c r="KW51" s="1"/>
      <c r="KX51" s="1"/>
      <c r="KY51" s="1"/>
      <c r="KZ51" s="1"/>
      <c r="LA51" s="1"/>
      <c r="LB51" s="1"/>
      <c r="LC51" s="1"/>
      <c r="LD51" s="1"/>
      <c r="LE51" s="1"/>
      <c r="LF51" s="1"/>
      <c r="LG51" s="1"/>
      <c r="LH51" s="1"/>
      <c r="LI51" s="1"/>
      <c r="LJ51" s="1"/>
      <c r="LK51" s="1"/>
      <c r="LL51" s="1"/>
      <c r="LM51" s="1"/>
      <c r="LN51" s="1"/>
      <c r="LO51" s="1"/>
      <c r="LP51" s="1"/>
      <c r="LQ51" s="1"/>
      <c r="LR51" s="1"/>
      <c r="LS51" s="1"/>
      <c r="LT51" s="1"/>
      <c r="LU51" s="1"/>
      <c r="LV51" s="1"/>
      <c r="LW51" s="1"/>
      <c r="LX51" s="1"/>
      <c r="LY51" s="1"/>
      <c r="LZ51" s="1"/>
      <c r="MA51" s="1"/>
      <c r="MB51" s="1"/>
      <c r="MC51" s="1"/>
      <c r="MD51" s="1"/>
      <c r="ME51" s="1"/>
      <c r="MF51" s="1"/>
      <c r="MG51" s="1"/>
      <c r="MH51" s="1"/>
      <c r="MI51" s="1"/>
      <c r="MJ51" s="1"/>
      <c r="MK51" s="1"/>
      <c r="ML51" s="1"/>
      <c r="MM51" s="1"/>
      <c r="MN51" s="1"/>
      <c r="MO51" s="1"/>
      <c r="MP51" s="1"/>
      <c r="MQ51" s="1"/>
      <c r="MR51" s="1"/>
      <c r="MS51" s="1"/>
      <c r="MT51" s="1"/>
      <c r="MU51" s="1"/>
      <c r="MV51" s="1"/>
      <c r="MW51" s="1"/>
      <c r="MX51" s="1"/>
      <c r="MY51" s="1"/>
      <c r="MZ51" s="1"/>
      <c r="NA51" s="1"/>
      <c r="NB51" s="1"/>
      <c r="NC51" s="1"/>
      <c r="ND51" s="1"/>
      <c r="NE51" s="1"/>
      <c r="NF51" s="1"/>
      <c r="NG51" s="1"/>
      <c r="NH51" s="1"/>
      <c r="NI51" s="1"/>
      <c r="NJ51" s="1"/>
      <c r="NK51" s="1"/>
      <c r="NL51" s="1"/>
      <c r="NM51" s="1"/>
      <c r="NN51" s="1"/>
      <c r="NO51" s="1"/>
      <c r="NP51" s="1"/>
      <c r="NQ51" s="1"/>
      <c r="NR51" s="1"/>
      <c r="NS51" s="1"/>
      <c r="NT51" s="1"/>
      <c r="NU51" s="1"/>
      <c r="NV51" s="1"/>
      <c r="NW51" s="1"/>
      <c r="NX51" s="1"/>
      <c r="NY51" s="1"/>
      <c r="NZ51" s="1"/>
      <c r="OA51" s="1"/>
      <c r="OB51" s="1"/>
      <c r="OC51" s="1"/>
      <c r="OD51" s="1"/>
      <c r="OE51" s="1"/>
      <c r="OF51" s="1"/>
      <c r="OG51" s="1"/>
      <c r="OH51" s="1"/>
      <c r="OI51" s="1"/>
      <c r="OJ51" s="1"/>
      <c r="OK51" s="1"/>
      <c r="OL51" s="1"/>
      <c r="OM51" s="1"/>
      <c r="ON51" s="1"/>
      <c r="OO51" s="1"/>
      <c r="OP51" s="1"/>
      <c r="OQ51" s="1"/>
      <c r="OR51" s="1"/>
      <c r="OS51" s="1"/>
      <c r="OT51" s="1"/>
      <c r="OU51" s="1"/>
      <c r="OV51" s="1"/>
      <c r="OW51" s="1"/>
      <c r="OX51" s="1"/>
      <c r="OY51" s="1"/>
      <c r="OZ51" s="1"/>
      <c r="PA51" s="1"/>
      <c r="PB51" s="1"/>
      <c r="PC51" s="1"/>
      <c r="PD51" s="1"/>
      <c r="PE51" s="1"/>
      <c r="PF51" s="1"/>
      <c r="PG51" s="1"/>
      <c r="PH51" s="1"/>
      <c r="PI51" s="1"/>
      <c r="PJ51" s="1"/>
      <c r="PK51" s="1"/>
      <c r="PL51" s="1"/>
      <c r="PM51" s="1"/>
      <c r="PN51" s="1"/>
      <c r="PO51" s="1"/>
      <c r="PP51" s="1"/>
      <c r="PQ51" s="1"/>
      <c r="PR51" s="1"/>
      <c r="PS51" s="1"/>
      <c r="PT51" s="1"/>
      <c r="PU51" s="1"/>
      <c r="PV51" s="1"/>
      <c r="PW51" s="1"/>
      <c r="PX51" s="1"/>
      <c r="PY51" s="1"/>
      <c r="PZ51" s="1"/>
      <c r="QA51" s="1"/>
      <c r="QB51" s="1"/>
      <c r="QC51" s="1"/>
      <c r="QD51" s="1"/>
      <c r="QE51" s="1"/>
      <c r="QF51" s="1"/>
      <c r="QG51" s="1"/>
      <c r="QH51" s="1"/>
      <c r="QI51" s="1"/>
      <c r="QJ51" s="1"/>
      <c r="QK51" s="1"/>
      <c r="QL51" s="1"/>
      <c r="QM51" s="1"/>
      <c r="QN51" s="1"/>
      <c r="QO51" s="1"/>
      <c r="QP51" s="1"/>
      <c r="QQ51" s="1"/>
      <c r="QR51" s="1"/>
      <c r="QS51" s="1"/>
      <c r="QT51" s="1"/>
      <c r="QU51" s="1"/>
      <c r="QV51" s="1"/>
      <c r="QW51" s="1"/>
      <c r="QX51" s="1"/>
      <c r="QY51" s="1"/>
      <c r="QZ51" s="1"/>
      <c r="RA51" s="1"/>
      <c r="RB51" s="1"/>
      <c r="RC51" s="1"/>
      <c r="RD51" s="1"/>
      <c r="RE51" s="1"/>
      <c r="RF51" s="1"/>
      <c r="RG51" s="1"/>
      <c r="RH51" s="1"/>
      <c r="RI51" s="1"/>
      <c r="RJ51" s="1"/>
      <c r="RK51" s="1"/>
      <c r="RL51" s="1"/>
      <c r="RM51" s="1"/>
      <c r="RN51" s="1"/>
      <c r="RO51" s="1"/>
      <c r="RP51" s="1"/>
      <c r="RQ51" s="1"/>
      <c r="RR51" s="1"/>
      <c r="RS51" s="1"/>
      <c r="RT51" s="1"/>
      <c r="RU51" s="1"/>
      <c r="RV51" s="1"/>
      <c r="RW51" s="1"/>
      <c r="RX51" s="1"/>
      <c r="RY51" s="1"/>
      <c r="RZ51" s="1"/>
      <c r="SA51" s="1"/>
      <c r="SB51" s="1"/>
      <c r="SC51" s="1"/>
      <c r="SD51" s="1"/>
      <c r="SE51" s="1"/>
      <c r="SF51" s="1"/>
      <c r="SG51" s="1"/>
      <c r="SH51" s="1"/>
      <c r="SI51" s="1"/>
      <c r="SJ51" s="1"/>
      <c r="SK51" s="1"/>
      <c r="SL51" s="1"/>
      <c r="SM51" s="1"/>
      <c r="SN51" s="1"/>
      <c r="SO51" s="1"/>
      <c r="SP51" s="1"/>
      <c r="SQ51" s="1"/>
      <c r="SR51" s="1"/>
      <c r="SS51" s="1"/>
      <c r="ST51" s="1"/>
      <c r="SU51" s="1"/>
      <c r="SV51" s="1"/>
      <c r="SW51" s="1"/>
      <c r="SX51" s="1"/>
      <c r="SY51" s="1"/>
      <c r="SZ51" s="1"/>
      <c r="TA51" s="1"/>
      <c r="TB51" s="1"/>
      <c r="TC51" s="1"/>
      <c r="TD51" s="1"/>
      <c r="TE51" s="1"/>
      <c r="TF51" s="1"/>
      <c r="TG51" s="1"/>
      <c r="TH51" s="1"/>
      <c r="TI51" s="1"/>
      <c r="TJ51" s="1"/>
      <c r="TK51" s="1"/>
      <c r="TL51" s="1"/>
      <c r="TM51" s="1"/>
      <c r="TN51" s="1"/>
      <c r="TO51" s="1"/>
      <c r="TP51" s="1"/>
      <c r="TQ51" s="1"/>
      <c r="TR51" s="1"/>
      <c r="TS51" s="1"/>
      <c r="TT51" s="1"/>
      <c r="TU51" s="1"/>
      <c r="TV51" s="1"/>
      <c r="TW51" s="1"/>
      <c r="TX51" s="1"/>
      <c r="TY51" s="1"/>
      <c r="TZ51" s="1"/>
      <c r="UA51" s="1"/>
      <c r="UB51" s="1"/>
      <c r="UC51" s="1"/>
      <c r="UD51" s="1"/>
      <c r="UE51" s="1"/>
      <c r="UF51" s="1"/>
      <c r="UG51" s="1"/>
      <c r="UH51" s="1"/>
      <c r="UI51" s="1"/>
      <c r="UJ51" s="1"/>
      <c r="UK51" s="1"/>
      <c r="UL51" s="1"/>
      <c r="UM51" s="1"/>
      <c r="UN51" s="1"/>
      <c r="UO51" s="1"/>
      <c r="UP51" s="1"/>
      <c r="UQ51" s="1"/>
      <c r="UR51" s="1"/>
      <c r="US51" s="1"/>
      <c r="UT51" s="1"/>
      <c r="UU51" s="1"/>
      <c r="UV51" s="1"/>
      <c r="UW51" s="1"/>
      <c r="UX51" s="1"/>
      <c r="UY51" s="1"/>
      <c r="UZ51" s="1"/>
      <c r="VA51" s="1"/>
      <c r="VB51" s="1"/>
      <c r="VC51" s="1"/>
      <c r="VD51" s="1"/>
      <c r="VE51" s="1"/>
      <c r="VF51" s="1"/>
      <c r="VG51" s="1"/>
      <c r="VH51" s="1"/>
      <c r="VI51" s="1"/>
      <c r="VJ51" s="1"/>
      <c r="VK51" s="1"/>
      <c r="VL51" s="1"/>
      <c r="VM51" s="1"/>
      <c r="VN51" s="1"/>
      <c r="VO51" s="1"/>
      <c r="VP51" s="1"/>
      <c r="VQ51" s="1"/>
      <c r="VR51" s="1"/>
      <c r="VS51" s="1"/>
      <c r="VT51" s="1"/>
      <c r="VU51" s="1"/>
      <c r="VV51" s="1"/>
      <c r="VW51" s="1"/>
      <c r="VX51" s="1"/>
      <c r="VY51" s="1"/>
      <c r="VZ51" s="1"/>
      <c r="WA51" s="1"/>
      <c r="WB51" s="1"/>
      <c r="WC51" s="1"/>
      <c r="WD51" s="1"/>
      <c r="WE51" s="1"/>
      <c r="WF51" s="1"/>
      <c r="WG51" s="1"/>
      <c r="WH51" s="1"/>
      <c r="WI51" s="1"/>
      <c r="WJ51" s="1"/>
      <c r="WK51" s="1"/>
      <c r="WL51" s="1"/>
      <c r="WM51" s="1"/>
      <c r="WN51" s="1"/>
      <c r="WO51" s="1"/>
      <c r="WP51" s="1"/>
      <c r="WQ51" s="1"/>
      <c r="WR51" s="1"/>
      <c r="WS51" s="1"/>
      <c r="WT51" s="1"/>
      <c r="WU51" s="1"/>
      <c r="WV51" s="1"/>
      <c r="WW51" s="1"/>
      <c r="WX51" s="1"/>
      <c r="WY51" s="1"/>
      <c r="WZ51" s="1"/>
      <c r="XA51" s="1"/>
      <c r="XB51" s="1"/>
      <c r="XC51" s="1"/>
      <c r="XD51" s="1"/>
      <c r="XE51" s="1"/>
      <c r="XF51" s="1"/>
      <c r="XG51" s="1"/>
      <c r="XH51" s="1"/>
      <c r="XI51" s="1"/>
      <c r="XJ51" s="1"/>
      <c r="XK51" s="1"/>
      <c r="XL51" s="1"/>
      <c r="XM51" s="1"/>
      <c r="XN51" s="1"/>
      <c r="XO51" s="1"/>
      <c r="XP51" s="1"/>
      <c r="XQ51" s="1"/>
      <c r="XR51" s="1"/>
      <c r="XS51" s="1"/>
      <c r="XT51" s="1"/>
      <c r="XU51" s="1"/>
      <c r="XV51" s="1"/>
      <c r="XW51" s="1"/>
      <c r="XX51" s="1"/>
      <c r="XY51" s="1"/>
    </row>
    <row r="52" spans="1:649" s="50" customFormat="1" ht="14.4" x14ac:dyDescent="0.3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1"/>
      <c r="M52" s="1"/>
      <c r="N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/>
      <c r="FF52" s="1"/>
      <c r="FG52" s="1"/>
      <c r="FH52" s="1"/>
      <c r="FI52" s="1"/>
      <c r="FJ52" s="1"/>
      <c r="FK52" s="1"/>
      <c r="FL52" s="1"/>
      <c r="FM52" s="1"/>
      <c r="FN52" s="1"/>
      <c r="FO52" s="1"/>
      <c r="FP52" s="1"/>
      <c r="FQ52" s="1"/>
      <c r="FR52" s="1"/>
      <c r="FS52" s="1"/>
      <c r="FT52" s="1"/>
      <c r="FU52" s="1"/>
      <c r="FV52" s="1"/>
      <c r="FW52" s="1"/>
      <c r="FX52" s="1"/>
      <c r="FY52" s="1"/>
      <c r="FZ52" s="1"/>
      <c r="GA52" s="1"/>
      <c r="GB52" s="1"/>
      <c r="GC52" s="1"/>
      <c r="GD52" s="1"/>
      <c r="GE52" s="1"/>
      <c r="GF52" s="1"/>
      <c r="GG52" s="1"/>
      <c r="GH52" s="1"/>
      <c r="GI52" s="1"/>
      <c r="GJ52" s="1"/>
      <c r="GK52" s="1"/>
      <c r="GL52" s="1"/>
      <c r="GM52" s="1"/>
      <c r="GN52" s="1"/>
      <c r="GO52" s="1"/>
      <c r="GP52" s="1"/>
      <c r="GQ52" s="1"/>
      <c r="GR52" s="1"/>
      <c r="GS52" s="1"/>
      <c r="GT52" s="1"/>
      <c r="GU52" s="1"/>
      <c r="GV52" s="1"/>
      <c r="GW52" s="1"/>
      <c r="GX52" s="1"/>
      <c r="GY52" s="1"/>
      <c r="GZ52" s="1"/>
      <c r="HA52" s="1"/>
      <c r="HB52" s="1"/>
      <c r="HC52" s="1"/>
      <c r="HD52" s="1"/>
      <c r="HE52" s="1"/>
      <c r="HF52" s="1"/>
      <c r="HG52" s="1"/>
      <c r="HH52" s="1"/>
      <c r="HI52" s="1"/>
      <c r="HJ52" s="1"/>
      <c r="HK52" s="1"/>
      <c r="HL52" s="1"/>
      <c r="HM52" s="1"/>
      <c r="HN52" s="1"/>
      <c r="HO52" s="1"/>
      <c r="HP52" s="1"/>
      <c r="HQ52" s="1"/>
      <c r="HR52" s="1"/>
      <c r="HS52" s="1"/>
      <c r="HT52" s="1"/>
      <c r="HU52" s="1"/>
      <c r="HV52" s="1"/>
      <c r="HW52" s="1"/>
      <c r="HX52" s="1"/>
      <c r="HY52" s="1"/>
      <c r="HZ52" s="1"/>
      <c r="IA52" s="1"/>
      <c r="IB52" s="1"/>
      <c r="IC52" s="1"/>
      <c r="ID52" s="1"/>
      <c r="IE52" s="1"/>
      <c r="IF52" s="1"/>
      <c r="IG52" s="1"/>
      <c r="IH52" s="1"/>
      <c r="II52" s="1"/>
      <c r="IJ52" s="1"/>
      <c r="IK52" s="1"/>
      <c r="IL52" s="1"/>
      <c r="IM52" s="1"/>
      <c r="IN52" s="1"/>
      <c r="IO52" s="1"/>
      <c r="IP52" s="1"/>
      <c r="IQ52" s="1"/>
      <c r="IR52" s="1"/>
      <c r="IS52" s="1"/>
      <c r="IT52" s="1"/>
      <c r="IU52" s="1"/>
      <c r="IV52" s="1"/>
      <c r="IW52" s="1"/>
      <c r="IX52" s="1"/>
      <c r="IY52" s="1"/>
      <c r="IZ52" s="1"/>
      <c r="JA52" s="1"/>
      <c r="JB52" s="1"/>
      <c r="JC52" s="1"/>
      <c r="JD52" s="1"/>
      <c r="JE52" s="1"/>
      <c r="JF52" s="1"/>
      <c r="JG52" s="1"/>
      <c r="JH52" s="1"/>
      <c r="JI52" s="1"/>
      <c r="JJ52" s="1"/>
      <c r="JK52" s="1"/>
      <c r="JL52" s="1"/>
      <c r="JM52" s="1"/>
      <c r="JN52" s="1"/>
      <c r="JO52" s="1"/>
      <c r="JP52" s="1"/>
      <c r="JQ52" s="1"/>
      <c r="JR52" s="1"/>
      <c r="JS52" s="1"/>
      <c r="JT52" s="1"/>
      <c r="JU52" s="1"/>
      <c r="JV52" s="1"/>
      <c r="JW52" s="1"/>
      <c r="JX52" s="1"/>
      <c r="JY52" s="1"/>
      <c r="JZ52" s="1"/>
      <c r="KA52" s="1"/>
      <c r="KB52" s="1"/>
      <c r="KC52" s="1"/>
      <c r="KD52" s="1"/>
      <c r="KE52" s="1"/>
      <c r="KF52" s="1"/>
      <c r="KG52" s="1"/>
      <c r="KH52" s="1"/>
      <c r="KI52" s="1"/>
      <c r="KJ52" s="1"/>
      <c r="KK52" s="1"/>
      <c r="KL52" s="1"/>
      <c r="KM52" s="1"/>
      <c r="KN52" s="1"/>
      <c r="KO52" s="1"/>
      <c r="KP52" s="1"/>
      <c r="KQ52" s="1"/>
      <c r="KR52" s="1"/>
      <c r="KS52" s="1"/>
      <c r="KT52" s="1"/>
      <c r="KU52" s="1"/>
      <c r="KV52" s="1"/>
      <c r="KW52" s="1"/>
      <c r="KX52" s="1"/>
      <c r="KY52" s="1"/>
      <c r="KZ52" s="1"/>
      <c r="LA52" s="1"/>
      <c r="LB52" s="1"/>
      <c r="LC52" s="1"/>
      <c r="LD52" s="1"/>
      <c r="LE52" s="1"/>
      <c r="LF52" s="1"/>
      <c r="LG52" s="1"/>
      <c r="LH52" s="1"/>
      <c r="LI52" s="1"/>
      <c r="LJ52" s="1"/>
      <c r="LK52" s="1"/>
      <c r="LL52" s="1"/>
      <c r="LM52" s="1"/>
      <c r="LN52" s="1"/>
      <c r="LO52" s="1"/>
      <c r="LP52" s="1"/>
      <c r="LQ52" s="1"/>
      <c r="LR52" s="1"/>
      <c r="LS52" s="1"/>
      <c r="LT52" s="1"/>
      <c r="LU52" s="1"/>
      <c r="LV52" s="1"/>
      <c r="LW52" s="1"/>
      <c r="LX52" s="1"/>
      <c r="LY52" s="1"/>
      <c r="LZ52" s="1"/>
      <c r="MA52" s="1"/>
      <c r="MB52" s="1"/>
      <c r="MC52" s="1"/>
      <c r="MD52" s="1"/>
      <c r="ME52" s="1"/>
      <c r="MF52" s="1"/>
      <c r="MG52" s="1"/>
      <c r="MH52" s="1"/>
      <c r="MI52" s="1"/>
      <c r="MJ52" s="1"/>
      <c r="MK52" s="1"/>
      <c r="ML52" s="1"/>
      <c r="MM52" s="1"/>
      <c r="MN52" s="1"/>
      <c r="MO52" s="1"/>
      <c r="MP52" s="1"/>
      <c r="MQ52" s="1"/>
      <c r="MR52" s="1"/>
      <c r="MS52" s="1"/>
      <c r="MT52" s="1"/>
      <c r="MU52" s="1"/>
      <c r="MV52" s="1"/>
      <c r="MW52" s="1"/>
      <c r="MX52" s="1"/>
      <c r="MY52" s="1"/>
      <c r="MZ52" s="1"/>
      <c r="NA52" s="1"/>
      <c r="NB52" s="1"/>
      <c r="NC52" s="1"/>
      <c r="ND52" s="1"/>
      <c r="NE52" s="1"/>
      <c r="NF52" s="1"/>
      <c r="NG52" s="1"/>
      <c r="NH52" s="1"/>
      <c r="NI52" s="1"/>
      <c r="NJ52" s="1"/>
      <c r="NK52" s="1"/>
      <c r="NL52" s="1"/>
      <c r="NM52" s="1"/>
      <c r="NN52" s="1"/>
      <c r="NO52" s="1"/>
      <c r="NP52" s="1"/>
      <c r="NQ52" s="1"/>
      <c r="NR52" s="1"/>
      <c r="NS52" s="1"/>
      <c r="NT52" s="1"/>
      <c r="NU52" s="1"/>
      <c r="NV52" s="1"/>
      <c r="NW52" s="1"/>
      <c r="NX52" s="1"/>
      <c r="NY52" s="1"/>
      <c r="NZ52" s="1"/>
      <c r="OA52" s="1"/>
      <c r="OB52" s="1"/>
      <c r="OC52" s="1"/>
      <c r="OD52" s="1"/>
      <c r="OE52" s="1"/>
      <c r="OF52" s="1"/>
      <c r="OG52" s="1"/>
      <c r="OH52" s="1"/>
      <c r="OI52" s="1"/>
      <c r="OJ52" s="1"/>
      <c r="OK52" s="1"/>
      <c r="OL52" s="1"/>
      <c r="OM52" s="1"/>
      <c r="ON52" s="1"/>
      <c r="OO52" s="1"/>
      <c r="OP52" s="1"/>
      <c r="OQ52" s="1"/>
      <c r="OR52" s="1"/>
      <c r="OS52" s="1"/>
      <c r="OT52" s="1"/>
      <c r="OU52" s="1"/>
      <c r="OV52" s="1"/>
      <c r="OW52" s="1"/>
      <c r="OX52" s="1"/>
      <c r="OY52" s="1"/>
      <c r="OZ52" s="1"/>
      <c r="PA52" s="1"/>
      <c r="PB52" s="1"/>
      <c r="PC52" s="1"/>
      <c r="PD52" s="1"/>
      <c r="PE52" s="1"/>
      <c r="PF52" s="1"/>
      <c r="PG52" s="1"/>
      <c r="PH52" s="1"/>
      <c r="PI52" s="1"/>
      <c r="PJ52" s="1"/>
      <c r="PK52" s="1"/>
      <c r="PL52" s="1"/>
      <c r="PM52" s="1"/>
      <c r="PN52" s="1"/>
      <c r="PO52" s="1"/>
      <c r="PP52" s="1"/>
      <c r="PQ52" s="1"/>
      <c r="PR52" s="1"/>
      <c r="PS52" s="1"/>
      <c r="PT52" s="1"/>
      <c r="PU52" s="1"/>
      <c r="PV52" s="1"/>
      <c r="PW52" s="1"/>
      <c r="PX52" s="1"/>
      <c r="PY52" s="1"/>
      <c r="PZ52" s="1"/>
      <c r="QA52" s="1"/>
      <c r="QB52" s="1"/>
      <c r="QC52" s="1"/>
      <c r="QD52" s="1"/>
      <c r="QE52" s="1"/>
      <c r="QF52" s="1"/>
      <c r="QG52" s="1"/>
      <c r="QH52" s="1"/>
      <c r="QI52" s="1"/>
      <c r="QJ52" s="1"/>
      <c r="QK52" s="1"/>
      <c r="QL52" s="1"/>
      <c r="QM52" s="1"/>
      <c r="QN52" s="1"/>
      <c r="QO52" s="1"/>
      <c r="QP52" s="1"/>
      <c r="QQ52" s="1"/>
      <c r="QR52" s="1"/>
      <c r="QS52" s="1"/>
      <c r="QT52" s="1"/>
      <c r="QU52" s="1"/>
      <c r="QV52" s="1"/>
      <c r="QW52" s="1"/>
      <c r="QX52" s="1"/>
      <c r="QY52" s="1"/>
      <c r="QZ52" s="1"/>
      <c r="RA52" s="1"/>
      <c r="RB52" s="1"/>
      <c r="RC52" s="1"/>
      <c r="RD52" s="1"/>
      <c r="RE52" s="1"/>
      <c r="RF52" s="1"/>
      <c r="RG52" s="1"/>
      <c r="RH52" s="1"/>
      <c r="RI52" s="1"/>
      <c r="RJ52" s="1"/>
      <c r="RK52" s="1"/>
      <c r="RL52" s="1"/>
      <c r="RM52" s="1"/>
      <c r="RN52" s="1"/>
      <c r="RO52" s="1"/>
      <c r="RP52" s="1"/>
      <c r="RQ52" s="1"/>
      <c r="RR52" s="1"/>
      <c r="RS52" s="1"/>
      <c r="RT52" s="1"/>
      <c r="RU52" s="1"/>
      <c r="RV52" s="1"/>
      <c r="RW52" s="1"/>
      <c r="RX52" s="1"/>
      <c r="RY52" s="1"/>
      <c r="RZ52" s="1"/>
      <c r="SA52" s="1"/>
      <c r="SB52" s="1"/>
      <c r="SC52" s="1"/>
      <c r="SD52" s="1"/>
      <c r="SE52" s="1"/>
      <c r="SF52" s="1"/>
      <c r="SG52" s="1"/>
      <c r="SH52" s="1"/>
      <c r="SI52" s="1"/>
      <c r="SJ52" s="1"/>
      <c r="SK52" s="1"/>
      <c r="SL52" s="1"/>
      <c r="SM52" s="1"/>
      <c r="SN52" s="1"/>
      <c r="SO52" s="1"/>
      <c r="SP52" s="1"/>
      <c r="SQ52" s="1"/>
      <c r="SR52" s="1"/>
      <c r="SS52" s="1"/>
      <c r="ST52" s="1"/>
      <c r="SU52" s="1"/>
      <c r="SV52" s="1"/>
      <c r="SW52" s="1"/>
      <c r="SX52" s="1"/>
      <c r="SY52" s="1"/>
      <c r="SZ52" s="1"/>
      <c r="TA52" s="1"/>
      <c r="TB52" s="1"/>
      <c r="TC52" s="1"/>
      <c r="TD52" s="1"/>
      <c r="TE52" s="1"/>
      <c r="TF52" s="1"/>
      <c r="TG52" s="1"/>
      <c r="TH52" s="1"/>
      <c r="TI52" s="1"/>
      <c r="TJ52" s="1"/>
      <c r="TK52" s="1"/>
      <c r="TL52" s="1"/>
      <c r="TM52" s="1"/>
      <c r="TN52" s="1"/>
      <c r="TO52" s="1"/>
      <c r="TP52" s="1"/>
      <c r="TQ52" s="1"/>
      <c r="TR52" s="1"/>
      <c r="TS52" s="1"/>
      <c r="TT52" s="1"/>
      <c r="TU52" s="1"/>
      <c r="TV52" s="1"/>
      <c r="TW52" s="1"/>
      <c r="TX52" s="1"/>
      <c r="TY52" s="1"/>
      <c r="TZ52" s="1"/>
      <c r="UA52" s="1"/>
      <c r="UB52" s="1"/>
      <c r="UC52" s="1"/>
      <c r="UD52" s="1"/>
      <c r="UE52" s="1"/>
      <c r="UF52" s="1"/>
      <c r="UG52" s="1"/>
      <c r="UH52" s="1"/>
      <c r="UI52" s="1"/>
      <c r="UJ52" s="1"/>
      <c r="UK52" s="1"/>
      <c r="UL52" s="1"/>
      <c r="UM52" s="1"/>
      <c r="UN52" s="1"/>
      <c r="UO52" s="1"/>
      <c r="UP52" s="1"/>
      <c r="UQ52" s="1"/>
      <c r="UR52" s="1"/>
      <c r="US52" s="1"/>
      <c r="UT52" s="1"/>
      <c r="UU52" s="1"/>
      <c r="UV52" s="1"/>
      <c r="UW52" s="1"/>
      <c r="UX52" s="1"/>
      <c r="UY52" s="1"/>
      <c r="UZ52" s="1"/>
      <c r="VA52" s="1"/>
      <c r="VB52" s="1"/>
      <c r="VC52" s="1"/>
      <c r="VD52" s="1"/>
      <c r="VE52" s="1"/>
      <c r="VF52" s="1"/>
      <c r="VG52" s="1"/>
      <c r="VH52" s="1"/>
      <c r="VI52" s="1"/>
      <c r="VJ52" s="1"/>
      <c r="VK52" s="1"/>
      <c r="VL52" s="1"/>
      <c r="VM52" s="1"/>
      <c r="VN52" s="1"/>
      <c r="VO52" s="1"/>
      <c r="VP52" s="1"/>
      <c r="VQ52" s="1"/>
      <c r="VR52" s="1"/>
      <c r="VS52" s="1"/>
      <c r="VT52" s="1"/>
      <c r="VU52" s="1"/>
      <c r="VV52" s="1"/>
      <c r="VW52" s="1"/>
      <c r="VX52" s="1"/>
      <c r="VY52" s="1"/>
      <c r="VZ52" s="1"/>
      <c r="WA52" s="1"/>
      <c r="WB52" s="1"/>
      <c r="WC52" s="1"/>
      <c r="WD52" s="1"/>
      <c r="WE52" s="1"/>
      <c r="WF52" s="1"/>
      <c r="WG52" s="1"/>
      <c r="WH52" s="1"/>
      <c r="WI52" s="1"/>
      <c r="WJ52" s="1"/>
      <c r="WK52" s="1"/>
      <c r="WL52" s="1"/>
      <c r="WM52" s="1"/>
      <c r="WN52" s="1"/>
      <c r="WO52" s="1"/>
      <c r="WP52" s="1"/>
      <c r="WQ52" s="1"/>
      <c r="WR52" s="1"/>
      <c r="WS52" s="1"/>
      <c r="WT52" s="1"/>
      <c r="WU52" s="1"/>
      <c r="WV52" s="1"/>
      <c r="WW52" s="1"/>
      <c r="WX52" s="1"/>
      <c r="WY52" s="1"/>
      <c r="WZ52" s="1"/>
      <c r="XA52" s="1"/>
      <c r="XB52" s="1"/>
      <c r="XC52" s="1"/>
      <c r="XD52" s="1"/>
      <c r="XE52" s="1"/>
      <c r="XF52" s="1"/>
      <c r="XG52" s="1"/>
      <c r="XH52" s="1"/>
      <c r="XI52" s="1"/>
      <c r="XJ52" s="1"/>
      <c r="XK52" s="1"/>
      <c r="XL52" s="1"/>
      <c r="XM52" s="1"/>
      <c r="XN52" s="1"/>
      <c r="XO52" s="1"/>
      <c r="XP52" s="1"/>
      <c r="XQ52" s="1"/>
      <c r="XR52" s="1"/>
      <c r="XS52" s="1"/>
      <c r="XT52" s="1"/>
      <c r="XU52" s="1"/>
      <c r="XV52" s="1"/>
      <c r="XW52" s="1"/>
      <c r="XX52" s="1"/>
      <c r="XY52" s="1"/>
    </row>
    <row r="53" spans="1:649" s="50" customFormat="1" ht="14.4" x14ac:dyDescent="0.3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1"/>
      <c r="M53" s="1"/>
      <c r="N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  <c r="ET53" s="1"/>
      <c r="EU53" s="1"/>
      <c r="EV53" s="1"/>
      <c r="EW53" s="1"/>
      <c r="EX53" s="1"/>
      <c r="EY53" s="1"/>
      <c r="EZ53" s="1"/>
      <c r="FA53" s="1"/>
      <c r="FB53" s="1"/>
      <c r="FC53" s="1"/>
      <c r="FD53" s="1"/>
      <c r="FE53" s="1"/>
      <c r="FF53" s="1"/>
      <c r="FG53" s="1"/>
      <c r="FH53" s="1"/>
      <c r="FI53" s="1"/>
      <c r="FJ53" s="1"/>
      <c r="FK53" s="1"/>
      <c r="FL53" s="1"/>
      <c r="FM53" s="1"/>
      <c r="FN53" s="1"/>
      <c r="FO53" s="1"/>
      <c r="FP53" s="1"/>
      <c r="FQ53" s="1"/>
      <c r="FR53" s="1"/>
      <c r="FS53" s="1"/>
      <c r="FT53" s="1"/>
      <c r="FU53" s="1"/>
      <c r="FV53" s="1"/>
      <c r="FW53" s="1"/>
      <c r="FX53" s="1"/>
      <c r="FY53" s="1"/>
      <c r="FZ53" s="1"/>
      <c r="GA53" s="1"/>
      <c r="GB53" s="1"/>
      <c r="GC53" s="1"/>
      <c r="GD53" s="1"/>
      <c r="GE53" s="1"/>
      <c r="GF53" s="1"/>
      <c r="GG53" s="1"/>
      <c r="GH53" s="1"/>
      <c r="GI53" s="1"/>
      <c r="GJ53" s="1"/>
      <c r="GK53" s="1"/>
      <c r="GL53" s="1"/>
      <c r="GM53" s="1"/>
      <c r="GN53" s="1"/>
      <c r="GO53" s="1"/>
      <c r="GP53" s="1"/>
      <c r="GQ53" s="1"/>
      <c r="GR53" s="1"/>
      <c r="GS53" s="1"/>
      <c r="GT53" s="1"/>
      <c r="GU53" s="1"/>
      <c r="GV53" s="1"/>
      <c r="GW53" s="1"/>
      <c r="GX53" s="1"/>
      <c r="GY53" s="1"/>
      <c r="GZ53" s="1"/>
      <c r="HA53" s="1"/>
      <c r="HB53" s="1"/>
      <c r="HC53" s="1"/>
      <c r="HD53" s="1"/>
      <c r="HE53" s="1"/>
      <c r="HF53" s="1"/>
      <c r="HG53" s="1"/>
      <c r="HH53" s="1"/>
      <c r="HI53" s="1"/>
      <c r="HJ53" s="1"/>
      <c r="HK53" s="1"/>
      <c r="HL53" s="1"/>
      <c r="HM53" s="1"/>
      <c r="HN53" s="1"/>
      <c r="HO53" s="1"/>
      <c r="HP53" s="1"/>
      <c r="HQ53" s="1"/>
      <c r="HR53" s="1"/>
      <c r="HS53" s="1"/>
      <c r="HT53" s="1"/>
      <c r="HU53" s="1"/>
      <c r="HV53" s="1"/>
      <c r="HW53" s="1"/>
      <c r="HX53" s="1"/>
      <c r="HY53" s="1"/>
      <c r="HZ53" s="1"/>
      <c r="IA53" s="1"/>
      <c r="IB53" s="1"/>
      <c r="IC53" s="1"/>
      <c r="ID53" s="1"/>
      <c r="IE53" s="1"/>
      <c r="IF53" s="1"/>
      <c r="IG53" s="1"/>
      <c r="IH53" s="1"/>
      <c r="II53" s="1"/>
      <c r="IJ53" s="1"/>
      <c r="IK53" s="1"/>
      <c r="IL53" s="1"/>
      <c r="IM53" s="1"/>
      <c r="IN53" s="1"/>
      <c r="IO53" s="1"/>
      <c r="IP53" s="1"/>
      <c r="IQ53" s="1"/>
      <c r="IR53" s="1"/>
      <c r="IS53" s="1"/>
      <c r="IT53" s="1"/>
      <c r="IU53" s="1"/>
      <c r="IV53" s="1"/>
      <c r="IW53" s="1"/>
      <c r="IX53" s="1"/>
      <c r="IY53" s="1"/>
      <c r="IZ53" s="1"/>
      <c r="JA53" s="1"/>
      <c r="JB53" s="1"/>
      <c r="JC53" s="1"/>
      <c r="JD53" s="1"/>
      <c r="JE53" s="1"/>
      <c r="JF53" s="1"/>
      <c r="JG53" s="1"/>
      <c r="JH53" s="1"/>
      <c r="JI53" s="1"/>
      <c r="JJ53" s="1"/>
      <c r="JK53" s="1"/>
      <c r="JL53" s="1"/>
      <c r="JM53" s="1"/>
      <c r="JN53" s="1"/>
      <c r="JO53" s="1"/>
      <c r="JP53" s="1"/>
      <c r="JQ53" s="1"/>
      <c r="JR53" s="1"/>
      <c r="JS53" s="1"/>
      <c r="JT53" s="1"/>
      <c r="JU53" s="1"/>
      <c r="JV53" s="1"/>
      <c r="JW53" s="1"/>
      <c r="JX53" s="1"/>
      <c r="JY53" s="1"/>
      <c r="JZ53" s="1"/>
      <c r="KA53" s="1"/>
      <c r="KB53" s="1"/>
      <c r="KC53" s="1"/>
      <c r="KD53" s="1"/>
      <c r="KE53" s="1"/>
      <c r="KF53" s="1"/>
      <c r="KG53" s="1"/>
      <c r="KH53" s="1"/>
      <c r="KI53" s="1"/>
      <c r="KJ53" s="1"/>
      <c r="KK53" s="1"/>
      <c r="KL53" s="1"/>
      <c r="KM53" s="1"/>
      <c r="KN53" s="1"/>
      <c r="KO53" s="1"/>
      <c r="KP53" s="1"/>
      <c r="KQ53" s="1"/>
      <c r="KR53" s="1"/>
      <c r="KS53" s="1"/>
      <c r="KT53" s="1"/>
      <c r="KU53" s="1"/>
      <c r="KV53" s="1"/>
      <c r="KW53" s="1"/>
      <c r="KX53" s="1"/>
      <c r="KY53" s="1"/>
      <c r="KZ53" s="1"/>
      <c r="LA53" s="1"/>
      <c r="LB53" s="1"/>
      <c r="LC53" s="1"/>
      <c r="LD53" s="1"/>
      <c r="LE53" s="1"/>
      <c r="LF53" s="1"/>
      <c r="LG53" s="1"/>
      <c r="LH53" s="1"/>
      <c r="LI53" s="1"/>
      <c r="LJ53" s="1"/>
      <c r="LK53" s="1"/>
      <c r="LL53" s="1"/>
      <c r="LM53" s="1"/>
      <c r="LN53" s="1"/>
      <c r="LO53" s="1"/>
      <c r="LP53" s="1"/>
      <c r="LQ53" s="1"/>
      <c r="LR53" s="1"/>
      <c r="LS53" s="1"/>
      <c r="LT53" s="1"/>
      <c r="LU53" s="1"/>
      <c r="LV53" s="1"/>
      <c r="LW53" s="1"/>
      <c r="LX53" s="1"/>
      <c r="LY53" s="1"/>
      <c r="LZ53" s="1"/>
      <c r="MA53" s="1"/>
      <c r="MB53" s="1"/>
      <c r="MC53" s="1"/>
      <c r="MD53" s="1"/>
      <c r="ME53" s="1"/>
      <c r="MF53" s="1"/>
      <c r="MG53" s="1"/>
      <c r="MH53" s="1"/>
      <c r="MI53" s="1"/>
      <c r="MJ53" s="1"/>
      <c r="MK53" s="1"/>
      <c r="ML53" s="1"/>
      <c r="MM53" s="1"/>
      <c r="MN53" s="1"/>
      <c r="MO53" s="1"/>
      <c r="MP53" s="1"/>
      <c r="MQ53" s="1"/>
      <c r="MR53" s="1"/>
      <c r="MS53" s="1"/>
      <c r="MT53" s="1"/>
      <c r="MU53" s="1"/>
      <c r="MV53" s="1"/>
      <c r="MW53" s="1"/>
      <c r="MX53" s="1"/>
      <c r="MY53" s="1"/>
      <c r="MZ53" s="1"/>
      <c r="NA53" s="1"/>
      <c r="NB53" s="1"/>
      <c r="NC53" s="1"/>
      <c r="ND53" s="1"/>
      <c r="NE53" s="1"/>
      <c r="NF53" s="1"/>
      <c r="NG53" s="1"/>
      <c r="NH53" s="1"/>
      <c r="NI53" s="1"/>
      <c r="NJ53" s="1"/>
      <c r="NK53" s="1"/>
      <c r="NL53" s="1"/>
      <c r="NM53" s="1"/>
      <c r="NN53" s="1"/>
      <c r="NO53" s="1"/>
      <c r="NP53" s="1"/>
      <c r="NQ53" s="1"/>
      <c r="NR53" s="1"/>
      <c r="NS53" s="1"/>
      <c r="NT53" s="1"/>
      <c r="NU53" s="1"/>
      <c r="NV53" s="1"/>
      <c r="NW53" s="1"/>
      <c r="NX53" s="1"/>
      <c r="NY53" s="1"/>
      <c r="NZ53" s="1"/>
      <c r="OA53" s="1"/>
      <c r="OB53" s="1"/>
      <c r="OC53" s="1"/>
      <c r="OD53" s="1"/>
      <c r="OE53" s="1"/>
      <c r="OF53" s="1"/>
      <c r="OG53" s="1"/>
      <c r="OH53" s="1"/>
      <c r="OI53" s="1"/>
      <c r="OJ53" s="1"/>
      <c r="OK53" s="1"/>
      <c r="OL53" s="1"/>
      <c r="OM53" s="1"/>
      <c r="ON53" s="1"/>
      <c r="OO53" s="1"/>
      <c r="OP53" s="1"/>
      <c r="OQ53" s="1"/>
      <c r="OR53" s="1"/>
      <c r="OS53" s="1"/>
      <c r="OT53" s="1"/>
      <c r="OU53" s="1"/>
      <c r="OV53" s="1"/>
      <c r="OW53" s="1"/>
      <c r="OX53" s="1"/>
      <c r="OY53" s="1"/>
      <c r="OZ53" s="1"/>
      <c r="PA53" s="1"/>
      <c r="PB53" s="1"/>
      <c r="PC53" s="1"/>
      <c r="PD53" s="1"/>
      <c r="PE53" s="1"/>
      <c r="PF53" s="1"/>
      <c r="PG53" s="1"/>
      <c r="PH53" s="1"/>
      <c r="PI53" s="1"/>
      <c r="PJ53" s="1"/>
      <c r="PK53" s="1"/>
      <c r="PL53" s="1"/>
      <c r="PM53" s="1"/>
      <c r="PN53" s="1"/>
      <c r="PO53" s="1"/>
      <c r="PP53" s="1"/>
      <c r="PQ53" s="1"/>
      <c r="PR53" s="1"/>
      <c r="PS53" s="1"/>
      <c r="PT53" s="1"/>
      <c r="PU53" s="1"/>
      <c r="PV53" s="1"/>
      <c r="PW53" s="1"/>
      <c r="PX53" s="1"/>
      <c r="PY53" s="1"/>
      <c r="PZ53" s="1"/>
      <c r="QA53" s="1"/>
      <c r="QB53" s="1"/>
      <c r="QC53" s="1"/>
      <c r="QD53" s="1"/>
      <c r="QE53" s="1"/>
      <c r="QF53" s="1"/>
      <c r="QG53" s="1"/>
      <c r="QH53" s="1"/>
      <c r="QI53" s="1"/>
      <c r="QJ53" s="1"/>
      <c r="QK53" s="1"/>
      <c r="QL53" s="1"/>
      <c r="QM53" s="1"/>
      <c r="QN53" s="1"/>
      <c r="QO53" s="1"/>
      <c r="QP53" s="1"/>
      <c r="QQ53" s="1"/>
      <c r="QR53" s="1"/>
      <c r="QS53" s="1"/>
      <c r="QT53" s="1"/>
      <c r="QU53" s="1"/>
      <c r="QV53" s="1"/>
      <c r="QW53" s="1"/>
      <c r="QX53" s="1"/>
      <c r="QY53" s="1"/>
      <c r="QZ53" s="1"/>
      <c r="RA53" s="1"/>
      <c r="RB53" s="1"/>
      <c r="RC53" s="1"/>
      <c r="RD53" s="1"/>
      <c r="RE53" s="1"/>
      <c r="RF53" s="1"/>
      <c r="RG53" s="1"/>
      <c r="RH53" s="1"/>
      <c r="RI53" s="1"/>
      <c r="RJ53" s="1"/>
      <c r="RK53" s="1"/>
      <c r="RL53" s="1"/>
      <c r="RM53" s="1"/>
      <c r="RN53" s="1"/>
      <c r="RO53" s="1"/>
      <c r="RP53" s="1"/>
      <c r="RQ53" s="1"/>
      <c r="RR53" s="1"/>
      <c r="RS53" s="1"/>
      <c r="RT53" s="1"/>
      <c r="RU53" s="1"/>
      <c r="RV53" s="1"/>
      <c r="RW53" s="1"/>
      <c r="RX53" s="1"/>
      <c r="RY53" s="1"/>
      <c r="RZ53" s="1"/>
      <c r="SA53" s="1"/>
      <c r="SB53" s="1"/>
      <c r="SC53" s="1"/>
      <c r="SD53" s="1"/>
      <c r="SE53" s="1"/>
      <c r="SF53" s="1"/>
      <c r="SG53" s="1"/>
      <c r="SH53" s="1"/>
      <c r="SI53" s="1"/>
      <c r="SJ53" s="1"/>
      <c r="SK53" s="1"/>
      <c r="SL53" s="1"/>
      <c r="SM53" s="1"/>
      <c r="SN53" s="1"/>
      <c r="SO53" s="1"/>
      <c r="SP53" s="1"/>
      <c r="SQ53" s="1"/>
      <c r="SR53" s="1"/>
      <c r="SS53" s="1"/>
      <c r="ST53" s="1"/>
      <c r="SU53" s="1"/>
      <c r="SV53" s="1"/>
      <c r="SW53" s="1"/>
      <c r="SX53" s="1"/>
      <c r="SY53" s="1"/>
      <c r="SZ53" s="1"/>
      <c r="TA53" s="1"/>
      <c r="TB53" s="1"/>
      <c r="TC53" s="1"/>
      <c r="TD53" s="1"/>
      <c r="TE53" s="1"/>
      <c r="TF53" s="1"/>
      <c r="TG53" s="1"/>
      <c r="TH53" s="1"/>
      <c r="TI53" s="1"/>
      <c r="TJ53" s="1"/>
      <c r="TK53" s="1"/>
      <c r="TL53" s="1"/>
      <c r="TM53" s="1"/>
      <c r="TN53" s="1"/>
      <c r="TO53" s="1"/>
      <c r="TP53" s="1"/>
      <c r="TQ53" s="1"/>
      <c r="TR53" s="1"/>
      <c r="TS53" s="1"/>
      <c r="TT53" s="1"/>
      <c r="TU53" s="1"/>
      <c r="TV53" s="1"/>
      <c r="TW53" s="1"/>
      <c r="TX53" s="1"/>
      <c r="TY53" s="1"/>
      <c r="TZ53" s="1"/>
      <c r="UA53" s="1"/>
      <c r="UB53" s="1"/>
      <c r="UC53" s="1"/>
      <c r="UD53" s="1"/>
      <c r="UE53" s="1"/>
      <c r="UF53" s="1"/>
      <c r="UG53" s="1"/>
      <c r="UH53" s="1"/>
      <c r="UI53" s="1"/>
      <c r="UJ53" s="1"/>
      <c r="UK53" s="1"/>
      <c r="UL53" s="1"/>
      <c r="UM53" s="1"/>
      <c r="UN53" s="1"/>
      <c r="UO53" s="1"/>
      <c r="UP53" s="1"/>
      <c r="UQ53" s="1"/>
      <c r="UR53" s="1"/>
      <c r="US53" s="1"/>
      <c r="UT53" s="1"/>
      <c r="UU53" s="1"/>
      <c r="UV53" s="1"/>
      <c r="UW53" s="1"/>
      <c r="UX53" s="1"/>
      <c r="UY53" s="1"/>
      <c r="UZ53" s="1"/>
      <c r="VA53" s="1"/>
      <c r="VB53" s="1"/>
      <c r="VC53" s="1"/>
      <c r="VD53" s="1"/>
      <c r="VE53" s="1"/>
      <c r="VF53" s="1"/>
      <c r="VG53" s="1"/>
      <c r="VH53" s="1"/>
      <c r="VI53" s="1"/>
      <c r="VJ53" s="1"/>
      <c r="VK53" s="1"/>
      <c r="VL53" s="1"/>
      <c r="VM53" s="1"/>
      <c r="VN53" s="1"/>
      <c r="VO53" s="1"/>
      <c r="VP53" s="1"/>
      <c r="VQ53" s="1"/>
      <c r="VR53" s="1"/>
      <c r="VS53" s="1"/>
      <c r="VT53" s="1"/>
      <c r="VU53" s="1"/>
      <c r="VV53" s="1"/>
      <c r="VW53" s="1"/>
      <c r="VX53" s="1"/>
      <c r="VY53" s="1"/>
      <c r="VZ53" s="1"/>
      <c r="WA53" s="1"/>
      <c r="WB53" s="1"/>
      <c r="WC53" s="1"/>
      <c r="WD53" s="1"/>
      <c r="WE53" s="1"/>
      <c r="WF53" s="1"/>
      <c r="WG53" s="1"/>
      <c r="WH53" s="1"/>
      <c r="WI53" s="1"/>
      <c r="WJ53" s="1"/>
      <c r="WK53" s="1"/>
      <c r="WL53" s="1"/>
      <c r="WM53" s="1"/>
      <c r="WN53" s="1"/>
      <c r="WO53" s="1"/>
      <c r="WP53" s="1"/>
      <c r="WQ53" s="1"/>
      <c r="WR53" s="1"/>
      <c r="WS53" s="1"/>
      <c r="WT53" s="1"/>
      <c r="WU53" s="1"/>
      <c r="WV53" s="1"/>
      <c r="WW53" s="1"/>
      <c r="WX53" s="1"/>
      <c r="WY53" s="1"/>
      <c r="WZ53" s="1"/>
      <c r="XA53" s="1"/>
      <c r="XB53" s="1"/>
      <c r="XC53" s="1"/>
      <c r="XD53" s="1"/>
      <c r="XE53" s="1"/>
      <c r="XF53" s="1"/>
      <c r="XG53" s="1"/>
      <c r="XH53" s="1"/>
      <c r="XI53" s="1"/>
      <c r="XJ53" s="1"/>
      <c r="XK53" s="1"/>
      <c r="XL53" s="1"/>
      <c r="XM53" s="1"/>
      <c r="XN53" s="1"/>
      <c r="XO53" s="1"/>
      <c r="XP53" s="1"/>
      <c r="XQ53" s="1"/>
      <c r="XR53" s="1"/>
      <c r="XS53" s="1"/>
      <c r="XT53" s="1"/>
      <c r="XU53" s="1"/>
      <c r="XV53" s="1"/>
      <c r="XW53" s="1"/>
      <c r="XX53" s="1"/>
      <c r="XY53" s="1"/>
    </row>
    <row r="54" spans="1:649" s="50" customFormat="1" ht="14.4" x14ac:dyDescent="0.3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1"/>
      <c r="M54" s="1"/>
      <c r="N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  <c r="EL54" s="1"/>
      <c r="EM54" s="1"/>
      <c r="EN54" s="1"/>
      <c r="EO54" s="1"/>
      <c r="EP54" s="1"/>
      <c r="EQ54" s="1"/>
      <c r="ER54" s="1"/>
      <c r="ES54" s="1"/>
      <c r="ET54" s="1"/>
      <c r="EU54" s="1"/>
      <c r="EV54" s="1"/>
      <c r="EW54" s="1"/>
      <c r="EX54" s="1"/>
      <c r="EY54" s="1"/>
      <c r="EZ54" s="1"/>
      <c r="FA54" s="1"/>
      <c r="FB54" s="1"/>
      <c r="FC54" s="1"/>
      <c r="FD54" s="1"/>
      <c r="FE54" s="1"/>
      <c r="FF54" s="1"/>
      <c r="FG54" s="1"/>
      <c r="FH54" s="1"/>
      <c r="FI54" s="1"/>
      <c r="FJ54" s="1"/>
      <c r="FK54" s="1"/>
      <c r="FL54" s="1"/>
      <c r="FM54" s="1"/>
      <c r="FN54" s="1"/>
      <c r="FO54" s="1"/>
      <c r="FP54" s="1"/>
      <c r="FQ54" s="1"/>
      <c r="FR54" s="1"/>
      <c r="FS54" s="1"/>
      <c r="FT54" s="1"/>
      <c r="FU54" s="1"/>
      <c r="FV54" s="1"/>
      <c r="FW54" s="1"/>
      <c r="FX54" s="1"/>
      <c r="FY54" s="1"/>
      <c r="FZ54" s="1"/>
      <c r="GA54" s="1"/>
      <c r="GB54" s="1"/>
      <c r="GC54" s="1"/>
      <c r="GD54" s="1"/>
      <c r="GE54" s="1"/>
      <c r="GF54" s="1"/>
      <c r="GG54" s="1"/>
      <c r="GH54" s="1"/>
      <c r="GI54" s="1"/>
      <c r="GJ54" s="1"/>
      <c r="GK54" s="1"/>
      <c r="GL54" s="1"/>
      <c r="GM54" s="1"/>
      <c r="GN54" s="1"/>
      <c r="GO54" s="1"/>
      <c r="GP54" s="1"/>
      <c r="GQ54" s="1"/>
      <c r="GR54" s="1"/>
      <c r="GS54" s="1"/>
      <c r="GT54" s="1"/>
      <c r="GU54" s="1"/>
      <c r="GV54" s="1"/>
      <c r="GW54" s="1"/>
      <c r="GX54" s="1"/>
      <c r="GY54" s="1"/>
      <c r="GZ54" s="1"/>
      <c r="HA54" s="1"/>
      <c r="HB54" s="1"/>
      <c r="HC54" s="1"/>
      <c r="HD54" s="1"/>
      <c r="HE54" s="1"/>
      <c r="HF54" s="1"/>
      <c r="HG54" s="1"/>
      <c r="HH54" s="1"/>
      <c r="HI54" s="1"/>
      <c r="HJ54" s="1"/>
      <c r="HK54" s="1"/>
      <c r="HL54" s="1"/>
      <c r="HM54" s="1"/>
      <c r="HN54" s="1"/>
      <c r="HO54" s="1"/>
      <c r="HP54" s="1"/>
      <c r="HQ54" s="1"/>
      <c r="HR54" s="1"/>
      <c r="HS54" s="1"/>
      <c r="HT54" s="1"/>
      <c r="HU54" s="1"/>
      <c r="HV54" s="1"/>
      <c r="HW54" s="1"/>
      <c r="HX54" s="1"/>
      <c r="HY54" s="1"/>
      <c r="HZ54" s="1"/>
      <c r="IA54" s="1"/>
      <c r="IB54" s="1"/>
      <c r="IC54" s="1"/>
      <c r="ID54" s="1"/>
      <c r="IE54" s="1"/>
      <c r="IF54" s="1"/>
      <c r="IG54" s="1"/>
      <c r="IH54" s="1"/>
      <c r="II54" s="1"/>
      <c r="IJ54" s="1"/>
      <c r="IK54" s="1"/>
      <c r="IL54" s="1"/>
      <c r="IM54" s="1"/>
      <c r="IN54" s="1"/>
      <c r="IO54" s="1"/>
      <c r="IP54" s="1"/>
      <c r="IQ54" s="1"/>
      <c r="IR54" s="1"/>
      <c r="IS54" s="1"/>
      <c r="IT54" s="1"/>
      <c r="IU54" s="1"/>
      <c r="IV54" s="1"/>
      <c r="IW54" s="1"/>
      <c r="IX54" s="1"/>
      <c r="IY54" s="1"/>
      <c r="IZ54" s="1"/>
      <c r="JA54" s="1"/>
      <c r="JB54" s="1"/>
      <c r="JC54" s="1"/>
      <c r="JD54" s="1"/>
      <c r="JE54" s="1"/>
      <c r="JF54" s="1"/>
      <c r="JG54" s="1"/>
      <c r="JH54" s="1"/>
      <c r="JI54" s="1"/>
      <c r="JJ54" s="1"/>
      <c r="JK54" s="1"/>
      <c r="JL54" s="1"/>
      <c r="JM54" s="1"/>
      <c r="JN54" s="1"/>
      <c r="JO54" s="1"/>
      <c r="JP54" s="1"/>
      <c r="JQ54" s="1"/>
      <c r="JR54" s="1"/>
      <c r="JS54" s="1"/>
      <c r="JT54" s="1"/>
      <c r="JU54" s="1"/>
      <c r="JV54" s="1"/>
      <c r="JW54" s="1"/>
      <c r="JX54" s="1"/>
      <c r="JY54" s="1"/>
      <c r="JZ54" s="1"/>
      <c r="KA54" s="1"/>
      <c r="KB54" s="1"/>
      <c r="KC54" s="1"/>
      <c r="KD54" s="1"/>
      <c r="KE54" s="1"/>
      <c r="KF54" s="1"/>
      <c r="KG54" s="1"/>
      <c r="KH54" s="1"/>
      <c r="KI54" s="1"/>
      <c r="KJ54" s="1"/>
      <c r="KK54" s="1"/>
      <c r="KL54" s="1"/>
      <c r="KM54" s="1"/>
      <c r="KN54" s="1"/>
      <c r="KO54" s="1"/>
      <c r="KP54" s="1"/>
      <c r="KQ54" s="1"/>
      <c r="KR54" s="1"/>
      <c r="KS54" s="1"/>
      <c r="KT54" s="1"/>
      <c r="KU54" s="1"/>
      <c r="KV54" s="1"/>
      <c r="KW54" s="1"/>
      <c r="KX54" s="1"/>
      <c r="KY54" s="1"/>
      <c r="KZ54" s="1"/>
      <c r="LA54" s="1"/>
      <c r="LB54" s="1"/>
      <c r="LC54" s="1"/>
      <c r="LD54" s="1"/>
      <c r="LE54" s="1"/>
      <c r="LF54" s="1"/>
      <c r="LG54" s="1"/>
      <c r="LH54" s="1"/>
      <c r="LI54" s="1"/>
      <c r="LJ54" s="1"/>
      <c r="LK54" s="1"/>
      <c r="LL54" s="1"/>
      <c r="LM54" s="1"/>
      <c r="LN54" s="1"/>
      <c r="LO54" s="1"/>
      <c r="LP54" s="1"/>
      <c r="LQ54" s="1"/>
      <c r="LR54" s="1"/>
      <c r="LS54" s="1"/>
      <c r="LT54" s="1"/>
      <c r="LU54" s="1"/>
      <c r="LV54" s="1"/>
      <c r="LW54" s="1"/>
      <c r="LX54" s="1"/>
      <c r="LY54" s="1"/>
      <c r="LZ54" s="1"/>
      <c r="MA54" s="1"/>
      <c r="MB54" s="1"/>
      <c r="MC54" s="1"/>
      <c r="MD54" s="1"/>
      <c r="ME54" s="1"/>
      <c r="MF54" s="1"/>
      <c r="MG54" s="1"/>
      <c r="MH54" s="1"/>
      <c r="MI54" s="1"/>
      <c r="MJ54" s="1"/>
      <c r="MK54" s="1"/>
      <c r="ML54" s="1"/>
      <c r="MM54" s="1"/>
      <c r="MN54" s="1"/>
      <c r="MO54" s="1"/>
      <c r="MP54" s="1"/>
      <c r="MQ54" s="1"/>
      <c r="MR54" s="1"/>
      <c r="MS54" s="1"/>
      <c r="MT54" s="1"/>
      <c r="MU54" s="1"/>
      <c r="MV54" s="1"/>
      <c r="MW54" s="1"/>
      <c r="MX54" s="1"/>
      <c r="MY54" s="1"/>
      <c r="MZ54" s="1"/>
      <c r="NA54" s="1"/>
      <c r="NB54" s="1"/>
      <c r="NC54" s="1"/>
      <c r="ND54" s="1"/>
      <c r="NE54" s="1"/>
      <c r="NF54" s="1"/>
      <c r="NG54" s="1"/>
      <c r="NH54" s="1"/>
      <c r="NI54" s="1"/>
      <c r="NJ54" s="1"/>
      <c r="NK54" s="1"/>
      <c r="NL54" s="1"/>
      <c r="NM54" s="1"/>
      <c r="NN54" s="1"/>
      <c r="NO54" s="1"/>
      <c r="NP54" s="1"/>
      <c r="NQ54" s="1"/>
      <c r="NR54" s="1"/>
      <c r="NS54" s="1"/>
      <c r="NT54" s="1"/>
      <c r="NU54" s="1"/>
      <c r="NV54" s="1"/>
      <c r="NW54" s="1"/>
      <c r="NX54" s="1"/>
      <c r="NY54" s="1"/>
      <c r="NZ54" s="1"/>
      <c r="OA54" s="1"/>
      <c r="OB54" s="1"/>
      <c r="OC54" s="1"/>
      <c r="OD54" s="1"/>
      <c r="OE54" s="1"/>
      <c r="OF54" s="1"/>
      <c r="OG54" s="1"/>
      <c r="OH54" s="1"/>
      <c r="OI54" s="1"/>
      <c r="OJ54" s="1"/>
      <c r="OK54" s="1"/>
      <c r="OL54" s="1"/>
      <c r="OM54" s="1"/>
      <c r="ON54" s="1"/>
      <c r="OO54" s="1"/>
      <c r="OP54" s="1"/>
      <c r="OQ54" s="1"/>
      <c r="OR54" s="1"/>
      <c r="OS54" s="1"/>
      <c r="OT54" s="1"/>
      <c r="OU54" s="1"/>
      <c r="OV54" s="1"/>
      <c r="OW54" s="1"/>
      <c r="OX54" s="1"/>
      <c r="OY54" s="1"/>
      <c r="OZ54" s="1"/>
      <c r="PA54" s="1"/>
      <c r="PB54" s="1"/>
      <c r="PC54" s="1"/>
      <c r="PD54" s="1"/>
      <c r="PE54" s="1"/>
      <c r="PF54" s="1"/>
      <c r="PG54" s="1"/>
      <c r="PH54" s="1"/>
      <c r="PI54" s="1"/>
      <c r="PJ54" s="1"/>
      <c r="PK54" s="1"/>
      <c r="PL54" s="1"/>
      <c r="PM54" s="1"/>
      <c r="PN54" s="1"/>
      <c r="PO54" s="1"/>
      <c r="PP54" s="1"/>
      <c r="PQ54" s="1"/>
      <c r="PR54" s="1"/>
      <c r="PS54" s="1"/>
      <c r="PT54" s="1"/>
      <c r="PU54" s="1"/>
      <c r="PV54" s="1"/>
      <c r="PW54" s="1"/>
      <c r="PX54" s="1"/>
      <c r="PY54" s="1"/>
      <c r="PZ54" s="1"/>
      <c r="QA54" s="1"/>
      <c r="QB54" s="1"/>
      <c r="QC54" s="1"/>
      <c r="QD54" s="1"/>
      <c r="QE54" s="1"/>
      <c r="QF54" s="1"/>
      <c r="QG54" s="1"/>
      <c r="QH54" s="1"/>
      <c r="QI54" s="1"/>
      <c r="QJ54" s="1"/>
      <c r="QK54" s="1"/>
      <c r="QL54" s="1"/>
      <c r="QM54" s="1"/>
      <c r="QN54" s="1"/>
      <c r="QO54" s="1"/>
      <c r="QP54" s="1"/>
      <c r="QQ54" s="1"/>
      <c r="QR54" s="1"/>
      <c r="QS54" s="1"/>
      <c r="QT54" s="1"/>
      <c r="QU54" s="1"/>
      <c r="QV54" s="1"/>
      <c r="QW54" s="1"/>
      <c r="QX54" s="1"/>
      <c r="QY54" s="1"/>
      <c r="QZ54" s="1"/>
      <c r="RA54" s="1"/>
      <c r="RB54" s="1"/>
      <c r="RC54" s="1"/>
      <c r="RD54" s="1"/>
      <c r="RE54" s="1"/>
      <c r="RF54" s="1"/>
      <c r="RG54" s="1"/>
      <c r="RH54" s="1"/>
      <c r="RI54" s="1"/>
      <c r="RJ54" s="1"/>
      <c r="RK54" s="1"/>
      <c r="RL54" s="1"/>
      <c r="RM54" s="1"/>
      <c r="RN54" s="1"/>
      <c r="RO54" s="1"/>
      <c r="RP54" s="1"/>
      <c r="RQ54" s="1"/>
      <c r="RR54" s="1"/>
      <c r="RS54" s="1"/>
      <c r="RT54" s="1"/>
      <c r="RU54" s="1"/>
      <c r="RV54" s="1"/>
      <c r="RW54" s="1"/>
      <c r="RX54" s="1"/>
      <c r="RY54" s="1"/>
      <c r="RZ54" s="1"/>
      <c r="SA54" s="1"/>
      <c r="SB54" s="1"/>
      <c r="SC54" s="1"/>
      <c r="SD54" s="1"/>
      <c r="SE54" s="1"/>
      <c r="SF54" s="1"/>
      <c r="SG54" s="1"/>
      <c r="SH54" s="1"/>
      <c r="SI54" s="1"/>
      <c r="SJ54" s="1"/>
      <c r="SK54" s="1"/>
      <c r="SL54" s="1"/>
      <c r="SM54" s="1"/>
      <c r="SN54" s="1"/>
      <c r="SO54" s="1"/>
      <c r="SP54" s="1"/>
      <c r="SQ54" s="1"/>
      <c r="SR54" s="1"/>
      <c r="SS54" s="1"/>
      <c r="ST54" s="1"/>
      <c r="SU54" s="1"/>
      <c r="SV54" s="1"/>
      <c r="SW54" s="1"/>
      <c r="SX54" s="1"/>
      <c r="SY54" s="1"/>
      <c r="SZ54" s="1"/>
      <c r="TA54" s="1"/>
      <c r="TB54" s="1"/>
      <c r="TC54" s="1"/>
      <c r="TD54" s="1"/>
      <c r="TE54" s="1"/>
      <c r="TF54" s="1"/>
      <c r="TG54" s="1"/>
      <c r="TH54" s="1"/>
      <c r="TI54" s="1"/>
      <c r="TJ54" s="1"/>
      <c r="TK54" s="1"/>
      <c r="TL54" s="1"/>
      <c r="TM54" s="1"/>
      <c r="TN54" s="1"/>
      <c r="TO54" s="1"/>
      <c r="TP54" s="1"/>
      <c r="TQ54" s="1"/>
      <c r="TR54" s="1"/>
      <c r="TS54" s="1"/>
      <c r="TT54" s="1"/>
      <c r="TU54" s="1"/>
      <c r="TV54" s="1"/>
      <c r="TW54" s="1"/>
      <c r="TX54" s="1"/>
      <c r="TY54" s="1"/>
      <c r="TZ54" s="1"/>
      <c r="UA54" s="1"/>
      <c r="UB54" s="1"/>
      <c r="UC54" s="1"/>
      <c r="UD54" s="1"/>
      <c r="UE54" s="1"/>
      <c r="UF54" s="1"/>
      <c r="UG54" s="1"/>
      <c r="UH54" s="1"/>
      <c r="UI54" s="1"/>
      <c r="UJ54" s="1"/>
      <c r="UK54" s="1"/>
      <c r="UL54" s="1"/>
      <c r="UM54" s="1"/>
      <c r="UN54" s="1"/>
      <c r="UO54" s="1"/>
      <c r="UP54" s="1"/>
      <c r="UQ54" s="1"/>
      <c r="UR54" s="1"/>
      <c r="US54" s="1"/>
      <c r="UT54" s="1"/>
      <c r="UU54" s="1"/>
      <c r="UV54" s="1"/>
      <c r="UW54" s="1"/>
      <c r="UX54" s="1"/>
      <c r="UY54" s="1"/>
      <c r="UZ54" s="1"/>
      <c r="VA54" s="1"/>
      <c r="VB54" s="1"/>
      <c r="VC54" s="1"/>
      <c r="VD54" s="1"/>
      <c r="VE54" s="1"/>
      <c r="VF54" s="1"/>
      <c r="VG54" s="1"/>
      <c r="VH54" s="1"/>
      <c r="VI54" s="1"/>
      <c r="VJ54" s="1"/>
      <c r="VK54" s="1"/>
      <c r="VL54" s="1"/>
      <c r="VM54" s="1"/>
      <c r="VN54" s="1"/>
      <c r="VO54" s="1"/>
      <c r="VP54" s="1"/>
      <c r="VQ54" s="1"/>
      <c r="VR54" s="1"/>
      <c r="VS54" s="1"/>
      <c r="VT54" s="1"/>
      <c r="VU54" s="1"/>
      <c r="VV54" s="1"/>
      <c r="VW54" s="1"/>
      <c r="VX54" s="1"/>
      <c r="VY54" s="1"/>
      <c r="VZ54" s="1"/>
      <c r="WA54" s="1"/>
      <c r="WB54" s="1"/>
      <c r="WC54" s="1"/>
      <c r="WD54" s="1"/>
      <c r="WE54" s="1"/>
      <c r="WF54" s="1"/>
      <c r="WG54" s="1"/>
      <c r="WH54" s="1"/>
      <c r="WI54" s="1"/>
      <c r="WJ54" s="1"/>
      <c r="WK54" s="1"/>
      <c r="WL54" s="1"/>
      <c r="WM54" s="1"/>
      <c r="WN54" s="1"/>
      <c r="WO54" s="1"/>
      <c r="WP54" s="1"/>
      <c r="WQ54" s="1"/>
      <c r="WR54" s="1"/>
      <c r="WS54" s="1"/>
      <c r="WT54" s="1"/>
      <c r="WU54" s="1"/>
      <c r="WV54" s="1"/>
      <c r="WW54" s="1"/>
      <c r="WX54" s="1"/>
      <c r="WY54" s="1"/>
      <c r="WZ54" s="1"/>
      <c r="XA54" s="1"/>
      <c r="XB54" s="1"/>
      <c r="XC54" s="1"/>
      <c r="XD54" s="1"/>
      <c r="XE54" s="1"/>
      <c r="XF54" s="1"/>
      <c r="XG54" s="1"/>
      <c r="XH54" s="1"/>
      <c r="XI54" s="1"/>
      <c r="XJ54" s="1"/>
      <c r="XK54" s="1"/>
      <c r="XL54" s="1"/>
      <c r="XM54" s="1"/>
      <c r="XN54" s="1"/>
      <c r="XO54" s="1"/>
      <c r="XP54" s="1"/>
      <c r="XQ54" s="1"/>
      <c r="XR54" s="1"/>
      <c r="XS54" s="1"/>
      <c r="XT54" s="1"/>
      <c r="XU54" s="1"/>
      <c r="XV54" s="1"/>
      <c r="XW54" s="1"/>
      <c r="XX54" s="1"/>
      <c r="XY54" s="1"/>
    </row>
    <row r="55" spans="1:649" ht="14.4" x14ac:dyDescent="0.3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</row>
    <row r="56" spans="1:649" ht="15" customHeight="1" x14ac:dyDescent="0.3">
      <c r="C56" s="9"/>
      <c r="D56" s="9"/>
      <c r="E56" s="9"/>
      <c r="F56" s="9"/>
      <c r="G56" s="9"/>
      <c r="H56" s="9"/>
      <c r="I56" s="9"/>
      <c r="J56" s="9"/>
      <c r="K56" s="9"/>
    </row>
    <row r="57" spans="1:649" ht="15" customHeight="1" x14ac:dyDescent="0.3">
      <c r="C57" s="9"/>
      <c r="D57" s="9"/>
      <c r="E57" s="9"/>
      <c r="F57" s="9"/>
      <c r="G57" s="9"/>
      <c r="H57" s="9"/>
      <c r="I57" s="9"/>
      <c r="J57" s="9"/>
      <c r="K57" s="9"/>
    </row>
    <row r="58" spans="1:649" ht="15" customHeight="1" x14ac:dyDescent="0.3">
      <c r="C58" s="9"/>
      <c r="D58" s="9"/>
      <c r="E58" s="9"/>
      <c r="F58" s="9"/>
      <c r="G58" s="9"/>
      <c r="H58" s="9"/>
      <c r="I58" s="9"/>
      <c r="J58" s="9"/>
      <c r="K58" s="9"/>
    </row>
    <row r="59" spans="1:649" ht="15" customHeight="1" x14ac:dyDescent="0.3">
      <c r="C59" s="9"/>
      <c r="D59" s="9"/>
      <c r="E59" s="9"/>
      <c r="F59" s="9"/>
      <c r="G59" s="9"/>
      <c r="H59" s="9"/>
      <c r="I59" s="9"/>
      <c r="J59" s="9"/>
      <c r="K59" s="9"/>
    </row>
    <row r="60" spans="1:649" ht="15" customHeight="1" x14ac:dyDescent="0.3">
      <c r="C60" s="9"/>
      <c r="D60" s="9"/>
      <c r="E60" s="9"/>
      <c r="F60" s="9"/>
      <c r="G60" s="9"/>
      <c r="H60" s="9"/>
      <c r="I60" s="9"/>
      <c r="J60" s="9"/>
      <c r="K60" s="9"/>
    </row>
    <row r="61" spans="1:649" ht="15" customHeight="1" x14ac:dyDescent="0.3">
      <c r="C61" s="9"/>
      <c r="D61" s="9"/>
      <c r="E61" s="9"/>
      <c r="F61" s="9"/>
      <c r="G61" s="9"/>
      <c r="H61" s="9"/>
      <c r="I61" s="9"/>
      <c r="J61" s="9"/>
      <c r="K61" s="9"/>
    </row>
    <row r="62" spans="1:649" ht="15" customHeight="1" x14ac:dyDescent="0.3">
      <c r="C62" s="9"/>
      <c r="D62" s="9"/>
      <c r="E62" s="9"/>
      <c r="F62" s="9"/>
      <c r="G62" s="9"/>
      <c r="H62" s="9"/>
      <c r="I62" s="9"/>
      <c r="J62" s="9"/>
      <c r="K62" s="9"/>
    </row>
    <row r="63" spans="1:649" ht="15" customHeight="1" x14ac:dyDescent="0.3">
      <c r="C63" s="9"/>
      <c r="D63" s="9"/>
      <c r="E63" s="9"/>
      <c r="F63" s="9"/>
      <c r="G63" s="9"/>
      <c r="H63" s="9"/>
      <c r="I63" s="9"/>
      <c r="J63" s="9"/>
      <c r="K63" s="9"/>
    </row>
    <row r="64" spans="1:649" ht="15" customHeight="1" x14ac:dyDescent="0.3">
      <c r="C64" s="9"/>
      <c r="D64" s="9"/>
      <c r="E64" s="9"/>
      <c r="F64" s="9"/>
      <c r="G64" s="9"/>
      <c r="H64" s="9"/>
      <c r="I64" s="9"/>
      <c r="J64" s="9"/>
      <c r="K64" s="9"/>
    </row>
    <row r="65" spans="3:11" ht="15" customHeight="1" x14ac:dyDescent="0.3">
      <c r="C65" s="9"/>
      <c r="D65" s="9"/>
      <c r="E65" s="9"/>
      <c r="F65" s="9"/>
      <c r="G65" s="9"/>
      <c r="H65" s="9"/>
      <c r="I65" s="9"/>
      <c r="J65" s="9"/>
      <c r="K65" s="9"/>
    </row>
    <row r="66" spans="3:11" ht="15" customHeight="1" x14ac:dyDescent="0.3">
      <c r="C66" s="9"/>
      <c r="D66" s="9"/>
      <c r="E66" s="9"/>
      <c r="F66" s="9"/>
      <c r="G66" s="9"/>
      <c r="H66" s="9"/>
      <c r="I66" s="9"/>
      <c r="J66" s="9"/>
      <c r="K66" s="9"/>
    </row>
    <row r="67" spans="3:11" ht="15" customHeight="1" x14ac:dyDescent="0.3">
      <c r="C67" s="9"/>
      <c r="D67" s="9"/>
      <c r="E67" s="9"/>
      <c r="F67" s="9"/>
      <c r="G67" s="9"/>
      <c r="H67" s="9"/>
      <c r="I67" s="9"/>
      <c r="J67" s="9"/>
      <c r="K67" s="9"/>
    </row>
    <row r="68" spans="3:11" ht="15" customHeight="1" x14ac:dyDescent="0.3">
      <c r="C68" s="9"/>
      <c r="D68" s="9"/>
      <c r="E68" s="9"/>
      <c r="F68" s="9"/>
      <c r="G68" s="9"/>
      <c r="H68" s="9"/>
      <c r="I68" s="9"/>
      <c r="J68" s="9"/>
      <c r="K68" s="9"/>
    </row>
    <row r="69" spans="3:11" ht="15" customHeight="1" x14ac:dyDescent="0.3">
      <c r="C69" s="9"/>
      <c r="D69" s="9"/>
      <c r="E69" s="9"/>
      <c r="F69" s="9"/>
      <c r="G69" s="9"/>
      <c r="H69" s="9"/>
      <c r="I69" s="9"/>
      <c r="J69" s="9"/>
      <c r="K69" s="9"/>
    </row>
    <row r="70" spans="3:11" ht="15" customHeight="1" x14ac:dyDescent="0.3">
      <c r="C70" s="9"/>
      <c r="D70" s="9"/>
      <c r="E70" s="9"/>
      <c r="F70" s="9"/>
      <c r="G70" s="9"/>
      <c r="H70" s="9"/>
      <c r="I70" s="9"/>
      <c r="J70" s="9"/>
      <c r="K70" s="9"/>
    </row>
    <row r="71" spans="3:11" ht="15" customHeight="1" x14ac:dyDescent="0.3">
      <c r="C71" s="9"/>
      <c r="D71" s="9"/>
      <c r="E71" s="9"/>
      <c r="F71" s="9"/>
      <c r="G71" s="9"/>
      <c r="H71" s="9"/>
      <c r="I71" s="9"/>
      <c r="J71" s="9"/>
      <c r="K71" s="9"/>
    </row>
  </sheetData>
  <mergeCells count="4">
    <mergeCell ref="A3:F3"/>
    <mergeCell ref="I3:N3"/>
    <mergeCell ref="B5:F5"/>
    <mergeCell ref="J5:N5"/>
  </mergeCells>
  <conditionalFormatting sqref="M31">
    <cfRule type="cellIs" dxfId="7" priority="2" operator="lessThan">
      <formula>0</formula>
    </cfRule>
    <cfRule type="cellIs" dxfId="6" priority="3" operator="greaterThan">
      <formula>0</formula>
    </cfRule>
  </conditionalFormatting>
  <conditionalFormatting sqref="M7:M30">
    <cfRule type="cellIs" dxfId="5" priority="4" operator="lessThan">
      <formula>0</formula>
    </cfRule>
    <cfRule type="cellIs" dxfId="4" priority="5" operator="greaterThan">
      <formula>0</formula>
    </cfRule>
  </conditionalFormatting>
  <conditionalFormatting sqref="E8:E31">
    <cfRule type="cellIs" dxfId="3" priority="6" operator="lessThan">
      <formula>0</formula>
    </cfRule>
    <cfRule type="cellIs" dxfId="2" priority="7" operator="greaterThan">
      <formula>0</formula>
    </cfRule>
  </conditionalFormatting>
  <conditionalFormatting sqref="E7:E26">
    <cfRule type="cellIs" dxfId="1" priority="8" operator="lessThan">
      <formula>0</formula>
    </cfRule>
    <cfRule type="cellIs" dxfId="0" priority="9" operator="greaterThan">
      <formula>0</formula>
    </cfRule>
  </conditionalFormatting>
  <pageMargins left="0.43333333333333302" right="0.23611111111111099" top="0.74861111111111101" bottom="0.74791666666666701" header="0.31527777777777799" footer="0.511811023622047"/>
  <pageSetup paperSize="9" scale="42" orientation="portrait" horizontalDpi="300" verticalDpi="300" r:id="rId1"/>
  <headerFooter>
    <oddHeader>&amp;CRanking de productos</oddHead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2:Q35"/>
  <sheetViews>
    <sheetView zoomScale="110" zoomScaleNormal="110" workbookViewId="0">
      <selection activeCell="K21" sqref="K21"/>
    </sheetView>
  </sheetViews>
  <sheetFormatPr baseColWidth="10" defaultColWidth="11.5546875" defaultRowHeight="15" customHeight="1" x14ac:dyDescent="0.3"/>
  <cols>
    <col min="2" max="2" width="39.44140625" style="1" customWidth="1"/>
    <col min="3" max="7" width="13" style="1" customWidth="1"/>
    <col min="8" max="8" width="8.88671875" style="1" customWidth="1"/>
    <col min="9" max="9" width="13" style="1" customWidth="1"/>
    <col min="10" max="10" width="8.33203125" style="1" customWidth="1"/>
  </cols>
  <sheetData>
    <row r="2" spans="2:17" ht="21" x14ac:dyDescent="0.4">
      <c r="B2" s="81" t="s">
        <v>75</v>
      </c>
    </row>
    <row r="5" spans="2:17" ht="31.2" x14ac:dyDescent="0.3">
      <c r="C5" s="82">
        <v>2021</v>
      </c>
      <c r="D5" s="82">
        <v>2022</v>
      </c>
      <c r="E5" s="82">
        <v>2023</v>
      </c>
      <c r="F5" s="82">
        <v>2024</v>
      </c>
      <c r="G5" s="82">
        <v>2025</v>
      </c>
      <c r="H5" s="83" t="s">
        <v>80</v>
      </c>
      <c r="I5" s="138" t="s">
        <v>202</v>
      </c>
      <c r="J5" s="83" t="s">
        <v>201</v>
      </c>
    </row>
    <row r="6" spans="2:17" ht="18" x14ac:dyDescent="0.35">
      <c r="B6" s="84" t="s">
        <v>76</v>
      </c>
      <c r="C6" s="85">
        <v>4387</v>
      </c>
      <c r="D6" s="85">
        <v>4343</v>
      </c>
      <c r="E6" s="85">
        <v>4174</v>
      </c>
      <c r="F6" s="85">
        <v>4100</v>
      </c>
      <c r="G6" s="85">
        <v>4085</v>
      </c>
      <c r="H6" s="86">
        <v>100</v>
      </c>
      <c r="I6" s="85">
        <v>1886</v>
      </c>
      <c r="J6" s="86">
        <v>100</v>
      </c>
      <c r="K6" s="19"/>
      <c r="L6" s="19"/>
      <c r="M6" s="19"/>
      <c r="N6" s="19"/>
      <c r="O6" s="19"/>
      <c r="P6" s="19"/>
      <c r="Q6" s="19"/>
    </row>
    <row r="7" spans="2:17" ht="14.4" x14ac:dyDescent="0.3">
      <c r="B7" s="87" t="s">
        <v>77</v>
      </c>
      <c r="C7" s="86">
        <v>16.5</v>
      </c>
      <c r="D7" s="86">
        <v>-1</v>
      </c>
      <c r="E7" s="86">
        <v>-3.9</v>
      </c>
      <c r="F7" s="86">
        <v>-1.8</v>
      </c>
      <c r="G7" s="86">
        <v>-0.4</v>
      </c>
      <c r="H7" s="86"/>
      <c r="I7" s="86">
        <v>-3.3</v>
      </c>
      <c r="J7" s="86"/>
    </row>
    <row r="8" spans="2:17" ht="14.4" x14ac:dyDescent="0.3">
      <c r="B8" s="87" t="s">
        <v>78</v>
      </c>
      <c r="C8" s="88">
        <v>12395371.4</v>
      </c>
      <c r="D8" s="88">
        <v>14148759.800000001</v>
      </c>
      <c r="E8" s="88">
        <v>13953962.6</v>
      </c>
      <c r="F8" s="88">
        <v>15802236.300000001</v>
      </c>
      <c r="G8" s="88">
        <v>15673921</v>
      </c>
      <c r="H8" s="89">
        <v>100</v>
      </c>
      <c r="I8" s="88">
        <v>1417680.1</v>
      </c>
      <c r="J8" s="89">
        <v>100</v>
      </c>
      <c r="K8" s="41"/>
      <c r="L8" s="41"/>
      <c r="M8" s="41"/>
      <c r="N8" s="41"/>
      <c r="O8" s="41"/>
      <c r="Q8" s="41"/>
    </row>
    <row r="9" spans="2:17" ht="14.4" x14ac:dyDescent="0.3">
      <c r="B9" s="87" t="s">
        <v>79</v>
      </c>
      <c r="C9" s="86">
        <v>9.1</v>
      </c>
      <c r="D9" s="86">
        <v>14.1</v>
      </c>
      <c r="E9" s="86">
        <v>-1.4</v>
      </c>
      <c r="F9" s="86">
        <v>13.2</v>
      </c>
      <c r="G9" s="86">
        <v>-0.8</v>
      </c>
      <c r="H9" s="86"/>
      <c r="I9" s="86">
        <v>-6.5</v>
      </c>
      <c r="J9" s="86"/>
    </row>
    <row r="10" spans="2:17" ht="14.4" x14ac:dyDescent="0.3">
      <c r="B10" s="9"/>
    </row>
    <row r="11" spans="2:17" ht="31.2" x14ac:dyDescent="0.3">
      <c r="B11" s="9"/>
      <c r="C11" s="82">
        <v>2021</v>
      </c>
      <c r="D11" s="82">
        <v>2022</v>
      </c>
      <c r="E11" s="82">
        <v>2023</v>
      </c>
      <c r="F11" s="82">
        <v>2024</v>
      </c>
      <c r="G11" s="82">
        <v>2025</v>
      </c>
      <c r="H11" s="83" t="s">
        <v>80</v>
      </c>
      <c r="I11" s="138" t="s">
        <v>202</v>
      </c>
      <c r="J11" s="83" t="s">
        <v>201</v>
      </c>
    </row>
    <row r="12" spans="2:17" ht="19.8" x14ac:dyDescent="0.35">
      <c r="B12" s="84" t="s">
        <v>81</v>
      </c>
      <c r="C12" s="85">
        <v>1762</v>
      </c>
      <c r="D12" s="85">
        <v>1893</v>
      </c>
      <c r="E12" s="85">
        <v>1933</v>
      </c>
      <c r="F12" s="85">
        <v>2055</v>
      </c>
      <c r="G12" s="85">
        <v>2057</v>
      </c>
      <c r="H12" s="86">
        <v>50.4</v>
      </c>
      <c r="I12" s="85">
        <v>1444</v>
      </c>
      <c r="J12" s="86">
        <v>76.599999999999994</v>
      </c>
      <c r="K12" s="19"/>
      <c r="L12" s="19"/>
      <c r="M12" s="19"/>
      <c r="N12" s="19"/>
      <c r="O12" s="19"/>
      <c r="Q12" s="19"/>
    </row>
    <row r="13" spans="2:17" ht="14.4" x14ac:dyDescent="0.3">
      <c r="B13" s="87" t="s">
        <v>77</v>
      </c>
      <c r="C13" s="86">
        <v>1</v>
      </c>
      <c r="D13" s="90">
        <v>7.4</v>
      </c>
      <c r="E13" s="86">
        <v>2.1</v>
      </c>
      <c r="F13" s="86">
        <v>6.3</v>
      </c>
      <c r="G13" s="86">
        <v>0.1</v>
      </c>
      <c r="H13" s="86"/>
      <c r="I13" s="91">
        <v>-2.7</v>
      </c>
      <c r="J13" s="86"/>
    </row>
    <row r="14" spans="2:17" ht="14.4" x14ac:dyDescent="0.3">
      <c r="B14" s="87" t="s">
        <v>78</v>
      </c>
      <c r="C14" s="132">
        <v>11096863.6</v>
      </c>
      <c r="D14" s="132">
        <v>12823932.300000001</v>
      </c>
      <c r="E14" s="132">
        <v>12827902</v>
      </c>
      <c r="F14" s="132">
        <v>14854185.5</v>
      </c>
      <c r="G14" s="132">
        <v>14761855.699999999</v>
      </c>
      <c r="H14" s="92">
        <v>94.2</v>
      </c>
      <c r="I14" s="132">
        <v>1345765.3</v>
      </c>
      <c r="J14" s="93">
        <v>94.9</v>
      </c>
      <c r="K14" s="41"/>
      <c r="L14" s="41"/>
      <c r="M14" s="41"/>
      <c r="N14" s="41"/>
      <c r="O14" s="41"/>
      <c r="Q14" s="41"/>
    </row>
    <row r="15" spans="2:17" ht="14.4" x14ac:dyDescent="0.3">
      <c r="B15" s="87" t="s">
        <v>79</v>
      </c>
      <c r="C15" s="86">
        <v>5.3</v>
      </c>
      <c r="D15" s="86">
        <v>15.6</v>
      </c>
      <c r="E15" s="86">
        <v>0</v>
      </c>
      <c r="F15" s="90">
        <v>15.8</v>
      </c>
      <c r="G15" s="86">
        <v>-0.6</v>
      </c>
      <c r="H15" s="86"/>
      <c r="I15" s="86">
        <v>-5.9</v>
      </c>
      <c r="J15" s="86"/>
    </row>
    <row r="17" spans="2:6" ht="14.4" x14ac:dyDescent="0.3">
      <c r="B17" s="1" t="s">
        <v>82</v>
      </c>
    </row>
    <row r="18" spans="2:6" ht="36.75" customHeight="1" x14ac:dyDescent="0.3">
      <c r="B18" s="160" t="s">
        <v>203</v>
      </c>
      <c r="C18" s="160"/>
      <c r="D18" s="160"/>
      <c r="E18" s="160"/>
      <c r="F18" s="160"/>
    </row>
    <row r="33" spans="2:7" ht="14.4" x14ac:dyDescent="0.3">
      <c r="C33" s="9"/>
      <c r="D33" s="9"/>
      <c r="E33" s="9"/>
      <c r="F33" s="9"/>
      <c r="G33" s="9"/>
    </row>
    <row r="34" spans="2:7" ht="14.4" x14ac:dyDescent="0.3">
      <c r="B34" s="9"/>
      <c r="C34" s="94"/>
      <c r="D34" s="94"/>
      <c r="E34" s="94"/>
      <c r="F34" s="94"/>
      <c r="G34" s="94"/>
    </row>
    <row r="35" spans="2:7" ht="14.4" x14ac:dyDescent="0.3">
      <c r="B35" s="9"/>
      <c r="C35" s="94"/>
      <c r="D35" s="94"/>
      <c r="E35" s="94"/>
      <c r="F35" s="94"/>
      <c r="G35" s="94"/>
    </row>
  </sheetData>
  <mergeCells count="1">
    <mergeCell ref="B18:F18"/>
  </mergeCells>
  <pageMargins left="0.7" right="0.7" top="0.75" bottom="0.75" header="0.511811023622047" footer="0.511811023622047"/>
  <pageSetup paperSize="9" scale="83" fitToWidth="0" orientation="landscape" horizontalDpi="300" verticalDpi="3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Visualization xmlns:xsi="http://www.w3.org/2001/XMLSchema-instance" xmlns:xsd="http://www.w3.org/2001/XMLSchema" xmlns="http://microsoft.data.visualization.Client.Excel/1.0">
  <Tours>
    <Tour Name="Paseo 1" Id="{2A689EBF-275C-4BEE-BECA-FC3040255EEC}" TourId="5124a455-7a86-41b0-95bb-40c81366e19a" XmlVer="6" MinXmlVer="3">
      <Description>La descripción del paseo va aquí</Description>
      <Image>iVBORw0KGgoAAAANSUhEUgAAANQAAAB1CAYAAAA2ns9TAAAAAXNSR0IArs4c6QAAAARnQU1BAACxjwv8YQUAAAAJcEhZcwAAA2AAAANgAbTC1p0AADuWSURBVHhe7X33d1tJduZFBpijAiVSJEWKpHIri2qpu6VuH48nrMfrszvjsX3sY+/a+1/sn7K/+ewP+8Oe9fRMu1utnBNFBUqUmMScM0Hkvd+tV8AD+ECCFHsaIPuTilUvAHivqr66t27dqrL9++3HMfoJlnC6veQqPkTBYJQikQhFo1EJQCwWk6BhTqfiywPLEut7AmEbDc05qNQbJbczRvd63XxNLgku1AfJ51In8PfqW4+kgcDCBJ2oWiKfz0Pv33XR3uq9tGvXTnrw4CGdOnWSAoGA/E5+fj7Nzs7Szfd2yiusND6tUF+6RN3TebQ4N04/O1FETluU7HY7jY+NksftppKyclpaWuL3DlJJSQkFlpepmOOlJT89fj9Mfv6Nn2AN2+/v/EQoKxRVnaTFxRiFw2Ehk5lAqTFQnh+lIk+Uyjh22WNU4FH3o2JOTU1xRfXQIqfdXGFfzOwhh8NlfDKBU9UhetyfOH98b4gq+PuAKP/U950JYoVCAfqyKUyvX7+mAwcaaXp6hgoLC8jj8chvgFgL8wv0eLSCHE638SkFm81mpBJorAxTkW2MnHYnFTF5QCYh2YKNeqcL6PCeCJX6IuTm74/aHPTtwxfGJ3+CGT8RKgUlu+ppMVDKRIoImUAKs1QyxxpXGv20zBXYy5UtHfpnnPRuzEFRWlmZgQt1AZFK33V6jTMJoP5faVRS7sO0k8kapbZBN13mc0NDQ0wiLxUUlZLHZaOHfW6aD9jIu/CKzh6tpZ5pL+W5YzTrt9PYgp3K86JUVx4hL0vGt2NOGpl3yPdqVBf7KTrdSc3NTTQxPkaFJTvobl+ekNDLXD9eOU5l5RXkcrmoa2iK3n4YND75E4CfCGVC/s6T5Pcnq3cgj5lAqWQq9YXoZHWEhoeHWfXaZZxNhiYJKjE3+rQUXEmqs/uCNDxnF8KkA1THF8MuGjVIEImE6XhViHYWq++7z6rjQpB/gIEznzcGyGHLpHht9HLYGf/eUChEV/i3/H4/LSws0t69e+g7VjtBqq+aleSam52j2WgpNez20B8ftMvnfoIQ6sm2J1R+SQWF7DWs5ij1LhMiATiHSv72bSc1NR0wziYDEuAlk2AjOLQzRO8nnUJEH0uZ5ZCNZljSpKKqOEIH+V5gjH+v3fi9ivwIHd+jzq8HWiVc5r7T0NCw9J28Xg/1+auIPEyiyijVV0RYJV6kjol8utjso7auIRqZnJHPbWfYfn93exOqrPoEd95VX8lKKlkRCdBkQse/sLBQWu1U3OvlfpOFNDJDXw0uz9P5Bg89YVXO/JMuR4wu1ge4b+WmueWVv6GBZ8HHrqaojFAjoU6uF5pUaGAGBwcpsBygRu6rBSN2utXFknDwKZ0+UEKVOyopaC+gHUVOCsfsdPXJK/ncdoXt621MqLwdJ0TF02TSRFqNTPqclyvq+ZolMTqAUGZMLNqlj6NRyv2WIk+MO/7W0uLVq9d06NBBSX//zisGCCvYuY6nuwY47DGKRFcSGJ+zsep3kYnlZK1ucNZBe1iqZQKogaWeZRodHWW1dkQMH/m7jtD7CScVMndPV/vp2dM22r+/nrw+L1VU7mAVcPsaLLYtoTzlJ1ilsVbxViOShoOFRTgS4wpqo/O1Abrb40mq7LheWxoSA8BaeP68nY4ePSJSAV+RKmXWAwiWujJ+L/6iISZOKLKSYBqwTKI/52dVEr9cFXlOxcVFNDU5TQ4wj+FwOCg/P0/Uv4aGBjkHQ8jr+Vr+Lbu85+UDQXl2NExer1csjHff9Fvm41YHE+rptnpru9NFjsLDaftLmZDJjJrSMFWXRKRvA0nU/6GXqqt2SsXKBE+ftdHBg4fI63HRxIKD2oY21t/aCCqZULNd1ym8+7I0BqdrAlTsTX7Xly9fUUtLsxAL/amqqt1CHgBm/JihtMJYgfNQfefn58UK+KJ/khb922vMyi75sU2Cw51HtvxD3IKGpDUFodyOxBhTKnGszpmxoyBKByrD0k/ZXaRM0RWlRfEKlwnm5+ZkoBeoKIhIX2h5+Kkc/9AYZ9U0uEuRCWgfiNKLFy/VgQGoopBOAMgE6dPfPyDHlw8E6OieoOTRtRdz1NHRQRMTk1RQUECLi0u0f28N5fm4gTCVwVYPtq/vbRcJZSNH0XEZsNRSCTFgRZrViAR83sD9Ee6zpGJmZkZaZ3gqZAL8zjORUi0i1cbHJ5jsIdq9e7dxhwJUyiVWzayA8Sj0kwCocHd704+HrYbC6JCoqDsqlWcFDC6wYDY3N1NRUaKfCKl15Mhh4ygB3ZDMzy9QSUmx5O/ycoAed4+IKrsdYPvDNiCU3cnqV16LjK9oNQ9AZU4lzlpEauX+EgZKUwHjRE93LzmdTmo80GBp9UsHkPzDh34aHByiS5c+TSvhuiec9IH7RWFTvwh9mC8alAQxA+9x8/ZDqmy8QBNLDgoaUnA1NJXN0+RgB1WUl1FXVw81NTXSjh07VryL9qLAu6Y+K471OZjV4bo0PT1NnaNztMSawVYHE+rZliaUw+WjmO8AV4KQEElLJ2C9ZPqE1Rt05FPx+NFTOnL0kLj9bAT43WvXblAVS6Xmlibj7OoI82Pc6vJSfUWI9pVaGz7u3r1Pra3njCOiCH8G41R+Jld9eVjOzS/b6cWIi/s6Qar39tOrl+30q1/+hah142PjlJefR263i+rq6pLIg4YJajPe2YpUOp6YmGDpaRcjx/vxRfJz33UrY8v3oWK+pk0h077S8Aoy4TMvuc/R3HJgw2QC8FyotJmSCXBCMrGql45MgNOR7FYEaba7OBInE1DojYrU/aolRjOTY1S9t0rOw+G2jCUVXJDq6+vFa6K3p1euATBS4J3fdb5Lm5eIKyoqaGh4mMrLy+lMUzW58OAW5bRVQrIs32JAnwlq3seSCagtU5UQ96KT3tvbS7Nzc3SY+xLohH8MUDndbo+0+puJpuYD0g9aCx2jyrJ48tQJMSbgOfo+fOBY+TICeXl5VFtXS93d3SKZNDDY++TJs7R5irisrFTyHxLrTOMeOb9VIX3ZrRhcJTBAJPpM5gI2I/XYCqeqg+Tixr6HW+jpqWnpO1RXV1NJcbFxx8cDEiGTZ1kPYOSAZFkLLTtDdO2dMvNXNlygKX7Hgvx82r9//wp1DtIK+dnPfT6NgwebaWJyMm3ewsAC1Q+fQ96drK2Uljy1zLZC2JLy11N+nAIBZRZHoeqCTVfgqQB5NGDGLvFF6cGDR9yPqBU1CJUCUmUz0dvbJ9+7mYC1ERInE0B9hKvU0IKH8oor0zr6ApgeUl1TLSb27u4eunP7Hi3FCumb1w4amUtWenQel5aWcnmohg0W0FP78f3W5ZfLYcupfL4KjJsoj3EUni7QVPKkHmsUeqIUYs3r6O5lat07TVPT0zQyOsotc61xx+Zjbn5e3HY2G7DEdXV1GUdrAx4fMFyAWNMWTripgOm8vr6OvvzqMjkCE+SgIL0YctJMCocTZZDQFObnFujgnlJJbyVsKaOEK6+UlvyOeL8JhaeDGanHgNZs5gN2utywRJUFMe43+KiMW1YXSw5M4IOngNVnPxZ5Ph9FwhFpBDYb65WkcMQFnvS7acZvZEoG2LOnii43q/sffXBz/q/Mc6iPGNdCGn07n9tJO4rzV5RjLoctJKFsFHHWSIcZBWYOZqQea+A0SIWJfGjZMXYyMDBA7e0vpBJgVixUldu37sj4ymYCqt7OnTvEZWezSQX/OzQumcLjjFF1iTI6PO6Ha1HmQL592aQIebXTQ2PzK9W/xsYGcQbes7dKZv/uqyiQurhVYPvmwfP15FnWwlV6lDvgYSFUOiNEOjJpoL8E3Lt3n86cOb2idR8bG6OB/kFRA9Gfqq3dt2l9KTwbBochBeG9DiPFZgDT72GcgJVuPYCDrs4tnS/rAdbBwOdL82J0qiYxoAsphTIC+TTRJyenqHtmawz6bglC+UrraGE5L4lMOmisRSbMUEVLifvgPoROdCru3n1Ara1nJQ1p0tbWTseOHaGioiI5txkYGxunwYEhmpqZpprqaqqp2SvvNDE+QcMjo2Sz2+jQwZaMCYJ3AeCxsF7omcbwDMFY1XoA1fnNiJNml5X8cfBzw6SMWcQgFd4JjREkcojLbXx6jvpnct+RNuf7UHaXi/yhgiQjhA6ZAg6u+DogHZkAtythhYMU+fTTVpqbm6MXL15Jv+1jABUTlsSCgnz65MQxunL5c5aC+8QlCb8R5Q79mTOn6OSJT8QUfvfuvThZVgMsfRtVI8t86p3gHwhyrSNLlXEnxOQxjtGlmh/tJD9/F8oGEgo+gSCXnUPEz2q0qVxzNTj+7r/9j//JyZyFs+iwmMjR4pmlkxmrkWtvSYT2V6g+AyouvKmtBmrxHRhLMatiqAyQTnAcffhQkWG9qhUk3ZPHT7kPtVMm6YEAGqh05eVlYqaGF3dFRbn8Jn4D42BYGOb+g4cy6Q9qHa6lAt9x5/ZdGmXpNszqJJxv5+fnKBQMUSAYEL+8hYWFuEc5gM+A4MUuP00GC5gM6nv7pp1UZ/KyWAvVZTYaGBzmvq0arzt/wEc338HL3UtVnO/zczPiQQGMsjpdt7OUJhZzW/WzffOwfR3tTnZhZ/1hGh6OrWrVW41MgO4fRPjzmEqRTjVCKw9CoeKnA67DkHH06FGplKsBFfnx4yfUwJ30yooKSzJo4B3u3XtAn3xyjHw+n3E2ATQEr16+FqdcVNDU77px/SZ99vkl4ygB5BnyDqoygpZkfSwVK5m8AwOD4jm+EHRRYeOfybUTe4KyVNp68Byq8fGjkn79uoOGnZ9IGr9XV4ElzEL8HGHJk1cjc/y+cjknYfuPHCaUrfBIfG7TRshknvYAMy5afrOEMAMtOKRX8RreETACoMXfswdr71kbLMbHx2VKOaZFZDqYC9LA3QlkTQcYNVBh4T8HM7Z+l+++vUpffnVF0huF7k9hCbNz+4KSzhQoB1hLYeF78+YtnTx5gu72uEWVBPlxvaooQDtckyKNO0YXjE/mHmz/8Sg3CZVX0UKzc6qVQ9DkyZRQ+/InyBOeosGhIcrz5VHljgqqqlKOoVaA3x6cTdea54TfBKletL+UVV337dvHFVuRBi1wZ+d7/p1dVFZWJucyBVRDEDV1npQV0Mfq6/tAPm4gBlnKQD2srv44H7pH/W5Z2w84zlJKL8C5HqCc+vv7qbYW0+dt9P07D+eXIlQsGqFPds+Rf2GKPF4f9cysj7TZgpwlFOVDOgXjZNJBw5xOBa5V+aboUE1mkwABTGUoKCxklStzj4ZbN+9QU7Na1RXrNMBiV1FZsSHP9I1Y6yDVQGJIrI/F5KKdnpkWnjm4K8RSZWPGDhha9u2rkTTW+wPgRREJh+hY+Yj07/sWc7NacpODx8+t4Ks4Ijp3un7TWhA1w70+M3KEW1AtaTLFmbOnxBqISn2+9Szt2btnw9M8oNam9o3WAlRO5NNmIHXqyusRFz36sLF3SecBj0Vfno1VsmT1UXUeynNl2Wd7yElvc+4qJKl5qciEXC071lfRZlm/XMvQkAo9+a50A2NAVlhPowGgfwbP8c1C6sxgjDGleBitCZQb3JLwLvAbTIBLVgoY34lEorxzKeTcOJS7tHmFEcJc0czpVYHvWwdmWG1br4QAYMjYDMdXeBOs96HRADgwq3CTgK86Xj5Ii/MJkt7qWl1KQe2E5fPduy66deuOWCPravfJNbtpmWiVt8pIcafHS/PhPKoudKhXzqGwebn9J0Ig6Iyreh+DzNb8TsBud2yIUKOjY2taBtfC5OSkSDssfLIeQOUbGRk1jj4OyO+bN2/T7MwsfXU4QaJQ1EYP+jxifp/mfp6eoAig4cP4WWVlJdXX75OB6UOHD1JRsfIsQRGacxSrA8oZzmcspBkOrt/l6cdGThHK6duxat8pU5LBARRYj3eDx4slktdHQlSokZGRj5rnhBYe+0DpTnymgAkdfRXMut0M4N3RoGDwOc9jjw83ANjto2fKIftIhUJBeWd4fagNFHZKY+BwOCWGd4SGP2Rn9c7IU+P7JfC/cNROfZMxKrIexcha2L59/HJ9teTHRP4hWl7emGUvgRjlT96Q8Y4Y6/IwFOzevUs+qyUQxonUdjYYMFbnsQzx2bOn5boZ+ByIo/oGUTGZT7F6OD83L4Q9ffpkxkuKpQLq4vVrN+jKl5fXTcrOznfiZYGB4PV6b1gB79LZ2UmHDh2SY/SdsGy0xrJ/gS7VLSX5NcIrH7+t81VjeorVZ18ZPf6g2ILrquy4XyV5GaYwExNWv3M1izSQwdysbIHtuye5QSibw01Bx34pWFTcVLUvlUxYMy9ssc53LOynL1sShXj79l1ZGejatetUXFRM8wsLcY8EXMd9qi+CWbrJBQtV7O2bTtpdtYvan7+ks+fOUGlpiahaCKkVab24c/chHT58iJ9rfYTEmBVmAOOzH/sMGhjb0uvtAWiQng24aXIpkSeZeqX/oT1GLo9Fv5LzOxqNCJHQmCE+UbVAE6xIRHNEmcoZQjmKDnGLl7xGxGqESofUQofej8XusR4e1MlMxpkwwIrPfHLieNzv7xb3L06xNEp1DUIrDUmDMTM760noT2WyTDOk3p37T2mp9Az9TAmFjIH5RpgYubtq7UHgTIH8hQtTMRMKqhush5jFXFpeSXf61CKYmEfVtIb1VMazBtLocUIozLZmQhkSyklBai6bphlH8oYM2YqckaXo7lgRyQo70ww4mheo1N8BkzZIBJVqLTJBOqKVfv++iy582prkRIsVg0Aq9F00QP6nTDx8NyQXyAZHVUzR6OrqlvlVIBy8B9C3gHtO+/MX4vv2kPsgeeU1NPTiGv2/ZwEanst83hWWJMsv2JiamQ6QdAhwH8Ja5/C0h7fHh94eOlaqFmzBLo3pgB1JMEcqHZlEkkKYikBFWoVAhEMgd4wTLKFeZda0/4jwFFXRvL8wru6lkmotgmlAP4/2/Z78S34qKCyg8+fPysDrjeu3qPXCubR+fBp379yn8opSWfQRKo8ZeIbnz59TMBCiA02NQiL0xUA6WLk0QDgsTwzywj8QhgPckzplBGomKtn/+j83aV8Z8bOeyUiygcQPHz4W6bGaI+96gedGPxJGiVTgPWEFfTZZJTOewQWNiQVs7ZO5ZUGpfNyPMlS+cDhIjSXTrKLEKOjKfillu/o0+wllKzjIBbpxJ1iN4MIolS53ENarAzEBrIeHFhBqDAKmLZSWlnE6mTBQ22C1gh/aaoBV7g4TD5/HtA7szP4xQH/o3//9a/r880sZ+fEBINV1Vs+uXPnCOLM+IG/QP/R6fTI1BP0nSNCDBw8StraxAra4iTm81DdXSOcbXLIH1ZvRzAwpJb5YfP0KECoqRgmo90ZfKhSgpqIRChdvngr7QyEnVL5QSOnWqUQCMuSSwBGYojBXthFuaScmppRKwWTCWA1adUyngDHBv5y8lh08w6GGwYPcCngmPB/Mxe3tL+kE960whX4tibcWQOKXL1/T2bNnuEFZe309DUi3XSyd0DhsBPC1w3jS1NSkHM/NzctmBunIBMDHcGFmUmbmXn3nzZhMQGIxGC5MKU+oeypWV2xJ6nU2I+sJ5fQm1nPTSCZV5oyylzVTeePnYipHi1pSXCLqGCoLWvMLF1pZFcsTg4MZUHUwnwcEgZRE3+fDhw+yeMuTJ09FgkBtxAbPsBhiwRWsmIQJfR8DTHU4dKhFVl7N1CkXz3fv3kNZ/ri7uzcpr3SjtBbwe5Cu09Ozcj82MVirccBcsNq6fTQ7byxgY9b70sA8lqWAE6nPp27qnXLR8tLmjKn9kGBC4YGzOHh2S0XYDKBPMjhrp6GRcbp8+XPu56iOvtnEjXML8wuyEAvUnufPXwiBdJ8JFbav94PsSoGFWo4dOyqE3FdbLeqR9veDmnQgzUbWmQB9Fkgo/B5m2b7p6JTnWAuQtnV1NfTll5e5sSiPO6KCnLdu3Kaenh45NgP3wMyO38TvtbW9kPEjbBQAqbujskLyaDVAQsHgEhm+b0EUZRBq2RWmKwcS60ZY+wFafJjPjS04yBXEPCmjXmRpyHoJFQwqiaSDGZm0tqkAcaY8CTs0rGwYBNXfhY4/Wucoq4boi2Ae0fHjx+gRq4S3bt2VlVLd3D/CfSAZjA+VXOFg3IBaCOC7oEJiwHijwHQNLCKJeVX4nk8vtkrfzgpocEA+DCpPT0/Jqq94T8zvwmYG8HaHZfHS5xdlaABLob1580ZUWfT5sAIsptcL6fjakSMH5f0ONDbQ0ydt4iq0FqEwoIt+HiQ+Jm5icwUsyIJlxRBa64Kyry/aLbfhqbISfJ6vc0lzGhU0GR5b5mrvjwXb989er79W/gkRdDVLhUClSVVZNkIojSou3Dz/e1FlYEDweLwiYYDvvv2ezp0/y3p7wvSMVhzryMX4GVAJUWkxOQ6bQYOUmC6OSg0SQNVD656uz7UWYIh4+/YdnTp1QvpBMAhglVaruVAw4YMINTXVssMgrIW68kNKfvvtVTp37owQTFsbIYXgCQI3IeSth8mDtcwB5LGWsgAkFzwu0GBkAjw71pTHZ9JBz4FKBhpMlCmXMzdkemBXLH38nLD27fLNUsnuhMU0G5HVEspToHZtAHE+hjxWeDcwL5IIU8XRuo6Pj0lFA+D5oNMaGJD1ccUDAUdGxmSA8v2kg6aW7NLHQ4uuXZiwJsNGyYShAexoePiw2hUeBDl95rSMZ+GZdD5AeqLyvu/q5v7fZdn0GhMJzZIEz/TZZxf5+54nuR9Bqnq9HiEJ1qDQZALMZIKUxL14v0yB7wSROzreSANjBUyjXwmIJvVuSkKlljer63O++D3ZCs49pftlY4g4VAX9IbKwoKgkPg0dFQabpj1+9ESOoQqlm0wIaQT3G0y4qy8Ls25vp64pH1dEm5ABFXIOc/M3CFjX0DcDGTS8LBkxoIq+1PVrN8UT4urVa7LmeitL0nQGC0glNAQYhMVAMj6/Hjy4/0i+e71e7nv37hFJjTUwID0hBc1YCFi341LOmksWhY5T0yN6Gkt2hqyWUFw/VYts0Sp9rMTCx3Wn+F1nJ/2nv/ylSICvf/8Hae3TObS+ftUh6hUQ5QzENPAwExKSAZ/Xxo31AOok+j/4/Nu3b1cMyEJKw5QNTwvM/AXhvvrqCjU2NIh0XQt4F2w+jX4TDC2Z5t351nOiypqXGMsUGNNramqi/Uys169f07/92/+W91htA0Pk3FrNZ0Vedq81kdUTDFmriRe+SKqPJFEq4C1969UM1eyrkQpw9NgRajnYnJZMqPBY+ESrRSDk61EXFXlV/w5WMjwjvAYyBaTh4KCqtN9fvS6GhFQvDGW5qxVJAcll5cG9FkD48+fPye/gNzMBVGLsYIglzDAWtRG4+F2OHz9Ov/nNf5F8653OJG+00qdjA5wYnmV1MaWeZFMQC2e2Bj1VerOJZMaycycNLO+QNFp7GCcesepn1W8AaYg7zRoeR0yW1NpV5qX3fWPUMbuLrnf5KLb3iiy7hXCjK/34EbbTBDFaWlqESF/92RVRl8yAIy7u24y1ztEfgprb8aZTDCuZAA0NrHdt3K/bKMyS+8PUGgO+Ut4qVkzSZa/oNTzntawr2RKytg/lcGKJqR+OSBooaGwS9vCDkgqwlGEwdWxsZSuOCjnD6hk63RpYWutRv5dC5eeosHQXebx5VFicsHBhr6m+NK0yBl4xnqUrG2KdNqOktCQuFVOBPMLzrKaWoUKjfweLIaToYX6/a9/fWNG3SQc8UyFLKz2mtR7AwwP5lilUiSdIJElNMnWG/Et47uT6ki0ha/tQNk+FSIQ/BamAuWU7tQ8pbwBUtMLCIlbpbNQ26Jb9ju70eOh2t4dGl/JpdNFD93s94mKD9eoAW5oKD7wbd8mu7WYMjs9TVYo0soLyL5xhwlhbzOCh8PTpM3F5Ql8Flj9YAJF3Dx48lHGzq99do47Xb2TKBciF65iK/v79e7kPY1OQhOmAa9hpBF4hfn/m/Sn8jlkSBsOodOkBCaTJI/JIYhXkjFyOUdSfvQth2q49f6OeN8vgKmqi2bnk7WnM5PqhiAYBMTncTYVlVaz/Z+bukyniwocfHT6Ee0vtdHTvStUyFfDmhpRIXV8PU0na2tqotfW89JGwEyLWD3z37r2orxgSgHQrKiyUz6cCZHz44LGscQ7JDI+P1PEmEBSD2rDa5XHfsr9/QPpgFy9eSLoXUlLPBUMDgKXAPNx/Mv/ujfdultjpSSWD6VEub8QYg4rA6xx1QM2NCnFDFwkHyAevi5bN86TfTNiuZymhKL+JW0Zk6sdNKNwIUJAbXZRlvXBxP+yz/atv4wJ1DntWYQljvDdco0AeLG0GV6lUj3bkF6Ss0+WS1W5Xg85H3H//3gOqrtlLHR1vxQgyNjom3wXpi6kuTm5g+iadVFPiF68QrIyL4QKMu2GXR5jlMfiMLX5SDSsBlk63upLPmYHnUJ7mhre5SFKQCwO7yus8HApIcNgi9Mmx9Kv8/phgQr3NSkJFvAdY/1brR6BQAV34PySZfgyc2xegAs/q7wQJAJUOa7mjj4d+CQZOYdaGmX8zAFJ9/fU39POf/7ns2QSSiORjtQ3lgEFgzG06vickZYA+Fc6jf4cBaFgDsbIRPpMK7Gi4WrHBA0XmQkl5p0goY/YutseJcDoWDdLpk+tbtOZPhaztQ20xzqSFf3GO/HPjMg6VLmCaPiptfX29SCtljfTQ48fPLCf8bRSQKl6Pm1XAiOz7C68Q/C5+DwYU4PAutVIUpDekEUgGMoHwDQ31lmTqGHWuTia+KP/kJhXHg+mf+g9Jlr2VI2vHoQyhFIfK7K0Hl0d5WcDo0NvTJ/s2QSJjygT6L0hDQrQ9b4/PtUJlhnTCpgMbXVEpHeobW6h/TE3BiHCWM7eEVCAK1DDDQX8F8ExWZHo/7qDBmdXVTi5cgzxGOUtZI1bXVMB/I8axRZ3JhpC1Emq7oMSlKi/mT6FASstKxfiAOVUvX7wSKx32jzp75rS4EOlFM1G5zc67HwtUUsxIfjnmpebachm0vi7LhIG8QVHvrAijAUKlNnr3et3Uu9a4E0MRBSHRV1bBfKzTKs5WcNuYnf+AbM64zcJMCBLKLgTBoK42v2N86i9+/jMxDsB/EECF1oYS6eOsMelvPYA0xATJX5+v5N+QiiH7DrvsMep63yXrC+rfTgfd1wW6Jp20GFy7vdZlrMgiCSGYHOvz8s+4ZgRzXcmmf1kpoaxau60Kp9ND3oIykUogEQwBGhiEhe+d1XY0S0wyWPE2C3DKhVQ0k6aPpcvtHhcNjkysOQXdXGYYv+thQq0No4x1pKWPQRrxSokfr5RW2Yjs9eXbJsA6gT6XdeWA5HrzpnOFhwIqE86Xr3PTttWAqRpYsEZjbN5B7yactBxk6WWroOVQ5oWCjdTiAEGtAgNyRmKOdA4kpU0BYColjvHRLAxZ24eqK7NeW28roaZ09XfEQCn86MzzikAmrGfR1NS4ap9mvRgdGRPXJOx8iDGmtqePaOjVdzTUcZMKoyMUkenn6QHyg5TwHskUIm3wT6RO5oH/GN+QfWBCWdDsRw7Ir7qy7HbT3wwMzVm3ZxgPQgBQgcxqGMzosAhim8+1+jSZAh4TO1jdg7URpDrQ1ESRipO0s/lz2nPwEn164ZxIRCxsg3EiK2BcbGperQWfCdRdCYKYCbNCveO+mYT4tSi/O/Iuud5kQ0Df0+L0jx+Q4XtLtraUCkds9Gok0Q9CZQVhsKYeVlHCqkrYVykvT1nzYJzAfCwYKiARNgvY3aNavB4cNMOEsrkwM9nYMcNlF0l58uQnMk6FLW1gwEjFh2kHLRSubbhIhSYO/0mKk0mVCPxH4tT6ki0ha1U+OxdMy84wtdau7paT68ASy29HFalAqJcvXotF7fMvLsmUDSzhrNfDgxWtZl/1Creej4eN7t9/QAP9A3T02DFycq3ACrDw3rhYn8h/GEewTBpM+VhazYzO8Q0YSNBqCkGYPIa0SiZSKqmUdEI6W5HVRglkHJafQgFvlnqTjeifddDssl1UuShXGPSNYBLHmBOmvut3V24+m9dv0ijfVS1b9dTV19Grl69k5xL8JFyiUiETMY8eoSePn8YrNqa/ZApNDv4TT0sQlY6DzIEziBRP62vGQj0cLOtMFgRUVesrP3KALg61Bhl7qnrr96ce9jnp+9vPuLIeTvJ+QF8KeQDPcmxihuW+NhtzYR//jlocBlvyrAUQHMuaQf2DweTlSKYSU0RSgkwilQzyxAMIw7EmmHFeiGSk+SJ/j3W9+bFD1vahsGQygEz1OoLUVJnYbXArSit0sn21X5DNW27McWqTaRuYFj81OUWPHz0WTwk9RWIzsbvMTc/aO+L9pEwAPz4sc/bt7ZfGmQygBJoikpBJh2TyJAVDIqljdZ/L7bCsM9kQsrYPFeRWShHHJl7H1WuYmLcCHE4X3Xy9SDPTs9J/QiX69OIFma+EdQI3229PYzHskaUAMlnwxQw8j2dvq3GUIbSQikshxAZ54sQyQlxKqbRW9zzuzGcA/6mRtX2opYCSSOhPwNoEzwAHZf/a1h8LtzeP+geHxbdPeSfEJEb/CiZteE7ATWkzsa80SrML6zf+YLKgy4ECywwGlzho8qSQSBMs6ZxW95BWobKy2LLOZEPI2j7UwOSCVBxIKWQiVhvaWYRrWxuYJRysbBVHVcx1gtoHT4nlZbVuBKagY2LhZmLJ76fCfK9U5vWA67qE1QGCqMB/JCQZGzSJjHNaCiGWEMN+yvo4Ise7d8MVa2WdyYaQtSpfIByJewJgCeSlxQXybp7rWlbD7S2k2v0H6cCBRsLmbhjExd5QCFhCzLxIDADStbU9p/bn7bJHsB4UzhQlxUWUX1RK3z9b324h2E2/xJcyz2YVgHtxIgnJNJlAHH3OHEAudd18r9e32cMGm4esNUogQELB2rcIMvnyyOPY+iqfxviidVuHtfmwuYFeAxABq7NizYfdVbtlXfU7d+6l9WhIhyvHy2hocETI+MJYrGYt8E+LuX9VxCWYQRDjmRU5TGkOZumkSITzimzqnJJWGKO0qi/ZELJ6oUtYvrCLXUFBIYW4Yx6KZW9ndLOBlZLiddEEDCVg4Bek+fr3f6TvvvteLG5YMAWbAWAGL9aRyNSTApUWExgnJiZZ4tjoee8iHdodonu9HopEURCrY61lz/U7JIgDomjCKKLECYS0cU2dV9Pho/wjIBPSuGZVV7IlZK3KB+jMRT8KO0Rg42ONrWg6NwMVcSqNlAJ5sBTzz3/xM4mxM4fOD6jJQay7wJU3E4xOzNHkXICwA8mvvmih4FgH9XR30/GdM+Swr/4d+MmMVD5NJiGJEQuxTATTx/FrHOR+ldakczLpsxlcYnjA7AztgzPkdCl9GdIKi0puF2A1JGxIsBFoVWot4J4/3HxB1buwY2GRLPPceuG8bEXzrvO9jIF1vHlj3G2NQsudNDTUM2iiJAiE44SKFydPCpH0dSWZIKGidO48FqSxri/ZELK6D4XyQD8KBbCZzqC5gNXWr1sLn5w4LmvjZYLasoh4imtA0kGFxDrvhUUFNGurov7h9N/VUBGm6dE+48gMkIf/ghCaRAZh4sQx0snk0WlFIKXyqdWQYtEwlRQXWNaVbAlZ3YdCWFxYkMLQMKt6W13t0yvZrhewBMKDHPkmldOUf2ZA/cKad+mATeUaKomGpqxXi0Xf6/atm+QrWjmjWISTJpE8gxEbKt+KYBArOa1Ipe5RBgmrOpJNIeub/bz8gnil2OoESgX2ld0IsI45JvvB1+7GzVtiBZycxHahStIoaREjrF5bW1cr56yA/Z0gETrb74l3OVyiELBr4vVrN2QNijOtl8jrS3hwqCJS36+ljyaIDiCIWTKptFbrlESSWNKw9Kq01735jsGbDdudjh7r5itLUOJ1UqUPu/H56Oo7X7wyaJjTWxGYIr8R6HzBvlIOh10Gxtufv5BdFiFZMKcKQCOlXY5S/fju3b1PVHFEPFQaKtS4IAJURPOGcNhlxAxNGIk5KKkT4QsRCoUVeTRp1OqwKsailupYLW4p24JyDAtvOBygs2db+Pl/2hL0ozCzjD6UWjl1V6EaW9kuah9WHNookC8IkFayIGVZGV289KlsFoc9nzpev1UrwoYj9P3318ULwwxMdARpAst+OrTHJdvgYDoJ3KDMZJpbTs5/3eAlgiLXrsIQnalelmNFMCM2hzgJDekUD1wHOM52MgEYI+OMz+7Af8nBrWLzjq092dCMyoIoXWrY2PtCKmGja4xVtbe/iC83hvEp9K8gkS5euiCrLMGNCfv5pm458/DhEzr+yTHZjnRyIf0gcZE3WVsQQsSJoUKplyVceZAmF9UkyZUBpOFYq3qIjaAlGKSbVd3ItpATpjM/1ARkbhguNVtbxdM4siso/dyNADtktLQ0ywL/f/VXfymTAlMB6YXxrJDsahESomnMsuQqLMwXy1pVuY/aX3aIZ4YV5gPGUxrSKEnyGMeHdy0LYQamlV8mziURKZ5OF8J0+cra87SyAUwoZEh2h6HFKEU405G208pxj62m9uW7MUxgHGwAsIyir5PJUAP23sVMXUgX7AOFDQnevumkhoYGTr+hke42unj2KL1ot573xF1cIVPULJ1AGMR8DDUP1kT0nfJcIIciUJxwQhh1nCAXAp83pBTuKSnFirkr60a2hZyQUADMrZh0WF3ol8xHIW5V7Cpanx9eKrCq7HqA/tONG7ekT9XY2Cg7aGDRy8bG/dIHK8xzy35PVrjT60pS8XRcwmpe6z4/ue0gTIRmWMANzqAcQRBNGBN5dDCMEpCO2kDBHzB+LfuRM4TqZymF1qqqKCAZz+2hcUVhK0mp6uKNOwFD0mSqFeNeeKpjqgi3VxRwVdKk38sqtlrKDWpec0uTEG3PnuTdFvHZwRk7BUOQTAl1z87nW2v9rOYFuIMOkijStA85VJrvUeRJECnJXB4PikxQ9372i8+MX81+5IRRAiHK4hQtL+oKMl9KfAsi3x1Nu8NFJkBF9/oyW2wSG6Q5nS6ZHtKwv5aic/009P4xLc9PSZ5jRu6rl69lPlZZWanxKfhYEnWMuejViFOkje4TgVj7KwLE1JHzUPU0odR1c2AiGZ+TINJKESuiyWXEBQW+FfUhW0NO9KF0WIo6ZKyCsG0kCoQLwoytIKX0AvtK5dmY6gd3Lau18zTwvf/3j/fo3rugTAeBha+mpkY81eFoOzY2JsMUMI8fPNgsJnPkLcjaP+2gq51uGpiCgQGVXhFBSBKL0I4CLHZpkMEIL4chnYxjTRQOeA6t3kES4VriHB+HQ1RfD8m4si5ka7Dde9uXU039bleAhufs1DdXRHaHkzve3JxzYWsyicqTw1gcf0/ehQ6ZioEBWYz7IDYDr4j3hIf4rl27OQ8S7w9gJaKHDx7RwcMHUcQUWA5QfoEyl6PC/vH6U7rcejjtgi9Y6rmCfx+brun8nPHb6emAW6STIg8TiYOSNsorwkkROsfqniKNkjz4vRvvXUI+RRwQBmml0oH8SGOHQrhBwZKLPXXDwQCnA/Tb3/1Cfj9XkHOEKncsc0fXRnf6ChShYM2yOWQbmK1CKrN3BIwCqdDvCSmEafJYUTYcCpPL7ZLlwFCRQaLDRw7S0NAIuVxOcRPy+5fI4yui0yePJA3OpgLjVxcunJc08hIkwi74y/wo0lcSQql+E35LE8xlj4hVT6ls6lr3hI36plipAJlSCJXvCtL0gkorQinvCNlLlwlVWOihX/zqijxHrsB2vzO3CAV09kbI5sB2lYpQWMTFLKlynVBYgrp5x0oiYUfBe71e+rTO2h3pm2++FQsdXIgw9oS+TyFLJbfLRW3P2qihsUEk3mqAdJuamhYXJWDOb6MHH9xgUkIigUwcx617RlyWF6aWSiaUyXp3473qZ8WlkolQmkjicsRxiAklEkr20g3Q7/7+V/IMuYSc6kPp0LSTW2EpHKOApPBUQQNm9ScXMTDjsJy+gS1lztak956Yn5uX/W5hTEC/CPvfgkxAc0uzGBjWWm8CqyvB6oe8fDfuoAd9rK5BEpnIJPmdQiYEkEmXBcqla9yu7pEySpSTJlU88HFE+lCKZIjdLlhmkss9F0LOmM3NiEG3NwogKjq42jFcF1SuSyjgZvdK7wYM+GLioRXwzmZvh1RAxcMcp7t374snuhXwHZ1vO2WwF+npRZsQJkEERYa4mRvHBiEaylmqsGRSARIoSv3TKaoegpDGJKE4iBOsqS+F8Ne/+bnxVLmFnCQUUFZkNwoHxNKFpWK0irkupdAmxN16MgAIsGPH6s6jMEJcvHiBXr96bZxJBlTEpuYDYkrH91WXBCUvUwOIJGlIJw5eR4QqxbqnCIf4ab8x7mQcS5/KTCwEIRZi1TiCSFFuHGHZy9Xyy/oJhunCjkplOVIFY0grBBSe0armOh70rZRS6YD3LStfe0dDuCRhaTKsY27eGRF9J6ympPpYMDhgkwYQxhi0NeWrqIA4lvyP0sGdAc57dQwXMXi0zC9DNVTXVazLyhTiah5/zpBQOL7w2RnLMs+FYHvwrj9n9aNYKEQvuwNkFwOFQ6x+MFDYOI2KA8vfD7FbxZ8SUPPOr7Glz8DAAHV39dDBQy2W+/GmAqbqjtdvaNG/JONNHrebJYJdDBqKQKqfNLeMTQzQcClimftLKq1Ic5gJVegFGRSh7nU7KRQGYfg+EMYgkiaMqHYwkXOcMERwHArQl1+10p7q3caT5h5yVuUDbNzhtsVQWKowdWHpQUIdUBn4jwqZ+uVkCRaDNloOo/lLj97eD3Tps4sZkQkm9idPngr5zpw+RZ9dushEOi1jWkqaKEdkxK+S3IVSyYRYqdeFHuS36j8tLkcTZGIipXo9KBVPxXGCMcGh6nGPLafJBOQ0oYBDTcVSGGKYQIfWKCCJjSCEQyVgQgmncg1rPPP8XGZLM8Mnb2RkVAikhxeEKBxjF/hwXKqACNGE2maoc2ZixAnCMQgEgnSM2OnJB4ek4/mOe3FsLhMpp5Ax5qQkFM793T/+tfGkuYuc7UPpgK1WS4qcXGiKTKoQNZFQmByj8DmIpMoxCZUJPN61+1oYBB4ZGZMVZlXDkgjwufPKd8Q436I0sUB0rdPF5w2pZEgiLanMAf3YO6zi3e5y0ti8QUAjJKSRUQaINbEgleINYIiamuu5LFGg/Bg5HLg6WpzNsbCvujCu+iU6t8axuWBl3AoVwaQG5gAeYmB1FUC6mNc7x/vCw0IqPL8jfPNwbv/+OuP9EwGSCP0YjFvBq+F7JlLbgFL1Er56Ks9SQ+K6cc7I53iaY00mIU5SUBIK0slui1HrxdP85Nblm0shq9flW084fqSSC1gVEFo88QdDwaElNApRWkc5RoGrgkYQcuWw5IJXQ1tbu6RRwe/cvit9pcePn8q4E8gC6x2uKXVMxxHq/9Ave+ZinKqHCaXzRDVATBbJq8Q5c1DfofJTxchnThuNWiJGuSQCfPaUqhfiMgvTP/zzf7Us01wMOd+HMuPYoUoueFWIQhgzmVDQRmVBoauKY6g0EpLVoGxCcJVFL2GxwwIseAdIqTu379GpM6fEEfbkyRN09uwZSctUCuPd9LsjvHv3XhZfgSl8cWE+fl7ljc4nfb85TgnxPOW81scSNKl0MJMrSJ9/sc4N27IctoddA7nbNFvgTecEzS2Ek0zp4kCLtGFGV460SKtYO9bqgLZGqnAWDS6e3RegQo8qKjPhMX4EYwMGbfHs2oNcGgbEaCjwDwQRQuGaTqPPpNTDRwP5tIzJgmLBM2K+DnLIvSCSXFOEUrE5bWqohESKUMpYpEmlnF+xNBj89ar27KC/+GVuOb+uhS3RhzKH5gOV3J/iwjNUCjW+oVtEFKoRdMvJISHJjFYVlUIqlKpU/Ie/+8cFBnnxLBiMRVCVPSqEQsMAtyOobZBEUOmksscrOCq26i8tLS3KToh4V0WAGC2GnOQPJu5NSBmTtNHHEozPSp6lBHMeS/4beS8kUuWB4HI6mExf8ptZl2OuBtujrsEfv7b8ALj38AO/n5ZQyhtdSyo14GtIqyQJhbQhqfAPJkTOJ6QTMTIuGXLmB5ZmIJB/cY5O7JykGSZEfn4eS5YwDfQP0PnWc9JPEkliDvicSBtFvkcPH8n4EwZ14deH92sbdMp6D0odNEknvl99ziShQCpcA2FhBIqT1rjGhFJkU+RCWhkeOMAIIY2bMkL807/8jXqxLYYtSyi0vPce9XGlMQil1T4hF4iDYxDJrPopEmnVT6cBiXFOMcuAcS35zw8AVHIVexwxulCHBSNVsUlll6CuJ46Tw4MHD+nYsaMy7R0m9IaG/fRmzEEjs3a5DlKoezWZNKESx0IaIQ/OmQmlgiZRnFAspeKEgrrHZIIR4p/+5XcrJk1uFWxZQgGoEHfu9zBRlDsSyKRckgxycRBpJWQyiKTjJGKBKOY0DjkNAunDRMICOGnOZn2T6ZxFKXD1Ns5LiiMVYz6UWlVWkUUFucF0nBywslFXV49sM4r7OkadNDqPaey4rsijpZIijyKRkkwqHScUkyYusRAMUikiccwEEmJxrE3jSINM//yvv5MGbKvC9qh76xIKiHCFuXuvm+s/k0cIZZALRILUMmb7JqSUmUiJNP9RaZABfDClJQbknIa6tiYMIiT+MsznuIJLjGPjPM590WAlpRCMY7kfEsZ8TUmcW91wMzKuJ5FJpa3JhGODUHEiIa2kkhAK/SaDSIpcHKPPxMcsrhSZtqhk0mBCDalS2cKYmlqgF68Gub4r9U9JKy2ljL6UQag4sUAOE7n4jxAnkWboa5LU7NHHiXQmUAQwDowE122Vlv/GRVR+/ldTEqa6Mm71jXsSpMEtIAFiHCOtrs0v2+jpgO5rgSCJ63ES4doKIhlpgzgqqGNR7YRcKq2NEcq6p/pNzCb6+S+/pL01VXjYLQ3b421AKGBpKUAPHrGkgvon/ShNKEUukVJxCZVKqASxFHEQI+IYpJH/+IOTCvp8xgAB8EcDFdtIqrTcgAM5dameJZSc47/xgKv8D0TBP5zjNKTRnR7l/Jq4F0ERRe6RWF0HQdRnQShFngShcA5SSV0TQuE8x5BEOhZScYDD62/+5i+puFTt8LHVsW0IBaBiXb/ZQcwgg0gJYgmhjFgklZALxEmQCYRRx/g20zk5NGL8lf/qSKBukGQyjKw3lQBXY52QPypKxCqK0e7CMDVWKgkllZ//DUw7aDFANO3HNkARGp+3UwjkUjep+4RERqyJhGODNKnSSdKIxbXLIFSKVEpIJ0Myiak8KPn0z//6t1vWAGEF2+Oe7UMoABXi2rVXFINJ3VjkRREJsZlUTAkTuYQwphA/BlHkvzoHqEilFXCvkUyBIkr8TxxCApXitIrVf/yRv2Tnv9hYOhhW96jPIK2C3BcnkA4giPk8SKPP45yJRBJSDBAilTS5OC39JpAKkiloWPaC5GQSbYc+UyqYUMMohW2H775rQ3VURDIklZZS0o9CWqSUIpUlmZAWshjn8MVyTs7ij4F4QqCPkjPeOIpHIEQ8xZG6IESJxyACx/Jfp1WcCGodeJ02nzcTKaHyKSJZEkqTyCyVDDKpvlOQj0MyYfGfmEzbEduWUMDNGy9oOYAlyTShtLQCsdKRSsUgjhwbxEmQC98sf4xzGrjJSFqBK7mGpOLHqPSpsbomMQf8k1gixGr6fxKBhCxGWp+XcwaBcA7EkfMgjkEoJo726VOeFSCWJhIklKHmcYzzWHXpt3//a/n97Qjbk21MKOBD3xi96uhP9KvixAKROI4TismiY5PEAksSaRwm0pxKIVHSQQpMxQBi6GNUcJVInBdSqHOaJCqNS/hjJo8O+hyIkzhWEgh9KSWJlDQySAYSyXWQCB7qTCKcE/IYEkqkUpjzieizy6108NABPNi2he1J7/YmFBAOR+k/vnnMucFk0n0qcVsCcTS5UsmkYv5jHCuyqBjHciT/5RiRGfpESu6rQ5BCEqCJkQYJdKwuSgyS6HNIm4I6NojDsToGiXAOhNFE4vMgjZwDmSCJjDgulRSBVMyEMvpOIJfb7aJ//O+/ie+UuJ3BhBpRpfMTmFQPKRjkimclqZKklCYVgmGwwD+QxEirWB1raNKlBSq8kRTEj0EO/DfH/FeuG+eMY3WeiYF/SJukUTw2CKWkEMdxIunYIBGnNYnkWJPIIJTNFpOpH7/7h/8sT/kTuIx/IlQylhb9dPXqU66OykBh7lchaBUQRLG0/gmxFHHiBMI1lZD/aREvCa70KjKl1UUhDc4JQeSMkeYDI04QKOUYhDHIg2MzkUCYOJmEQDoNAuEY0gjkUuoepNJv//bXVFhciIf4CQKi/w+0pDL2t0MThAAAAABJRU5ErkJggg==</Image>
    </Tour>
  </Tours>
</Visualization>
</file>

<file path=customXml/itemProps1.xml><?xml version="1.0" encoding="utf-8"?>
<ds:datastoreItem xmlns:ds="http://schemas.openxmlformats.org/officeDocument/2006/customXml" ds:itemID="{537CDDA7-D00C-4660-AB62-B9ED67E1A1CD}">
  <ds:schemaRefs>
    <ds:schemaRef ds:uri="http://www.w3.org/2001/XMLSchema"/>
    <ds:schemaRef ds:uri="http://microsoft.data.visualization.Client.Excel/1.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28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4</vt:i4>
      </vt:variant>
    </vt:vector>
  </HeadingPairs>
  <TitlesOfParts>
    <vt:vector size="12" baseType="lpstr">
      <vt:lpstr>Descripción</vt:lpstr>
      <vt:lpstr>Export-Import Provincias</vt:lpstr>
      <vt:lpstr>Gráfico2</vt:lpstr>
      <vt:lpstr>Gráfico1</vt:lpstr>
      <vt:lpstr>Ranking países </vt:lpstr>
      <vt:lpstr>Ranking capítulos</vt:lpstr>
      <vt:lpstr>Ranking productos</vt:lpstr>
      <vt:lpstr>Nº Exportadores</vt:lpstr>
      <vt:lpstr>'Export-Import Provincias'!Área_de_impresión</vt:lpstr>
      <vt:lpstr>'Ranking capítulos'!Área_de_impresión</vt:lpstr>
      <vt:lpstr>'Ranking países '!Área_de_impresión</vt:lpstr>
      <vt:lpstr>'Ranking productos'!Área_de_impresión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Manuel Gonzalez De La Higuera Gu</dc:creator>
  <dc:description/>
  <cp:lastModifiedBy>Manuel Gonzalez De La Higuera Gu</cp:lastModifiedBy>
  <cp:revision>5</cp:revision>
  <cp:lastPrinted>2026-03-25T12:14:29Z</cp:lastPrinted>
  <dcterms:created xsi:type="dcterms:W3CDTF">2019-11-04T11:31:27Z</dcterms:created>
  <dcterms:modified xsi:type="dcterms:W3CDTF">2026-03-26T06:41:06Z</dcterms:modified>
  <dc:language>es-ES</dc:language>
</cp:coreProperties>
</file>