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5\"/>
    </mc:Choice>
  </mc:AlternateContent>
  <xr:revisionPtr revIDLastSave="0" documentId="8_{963B9B48-0404-4A68-AA9E-ED3B56085312}" xr6:coauthVersionLast="47" xr6:coauthVersionMax="47" xr10:uidLastSave="{00000000-0000-0000-0000-000000000000}"/>
  <bookViews>
    <workbookView xWindow="-110" yWindow="-110" windowWidth="19420" windowHeight="10300" xr2:uid="{910A6575-CBF6-439D-8F7E-3B413C3A28E3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G457" i="1"/>
  <c r="E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E445" i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<sst xmlns="http://schemas.openxmlformats.org/spreadsheetml/2006/main" count="477" uniqueCount="75">
  <si>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</si>
  <si>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</si>
  <si>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</si>
  <si>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</si>
  <si>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</si>
  <si>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349 · DICIEMBRE 25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</si>
  <si>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</si>
  <si>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</si>
  <si>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</si>
  <si>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</si>
  <si>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</si>
  <si>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</si>
  <si>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</si>
  <si>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</si>
  <si>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</si>
  <si>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</si>
  <si>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</si>
  <si>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</si>
  <si>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</si>
  <si>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</si>
  <si>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</si>
  <si>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Dic.25</t>
  </si>
  <si>
    <t>Variación mensual                                   Dic.25/Dic.24</t>
  </si>
  <si>
    <t>Acumulado Ene-Dic.25</t>
  </si>
  <si>
    <t>Var. del acumulado                                                       Ene-Dic.25/Ene-Dic.24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</si>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</sst>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Aptos Narrow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right"/>
    </xf>
    <xf numFmtId="0" fontId="5" fillId="3" borderId="0" xfId="3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7" fillId="2" borderId="0" xfId="4" applyFont="1" applyFill="1" applyAlignment="1">
      <alignment horizontal="center" vertical="center"/>
    </xf>
    <xf numFmtId="0" fontId="8" fillId="3" borderId="0" xfId="3" applyFont="1" applyFill="1" applyAlignment="1">
      <alignment horizontal="left"/>
    </xf>
    <xf numFmtId="0" fontId="8" fillId="3" borderId="0" xfId="3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49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0" fillId="2" borderId="0" xfId="0" applyFill="1"/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5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BB609E73-70A4-4CFB-A0A8-9030F9C26E5E}"/>
    <cellStyle name="Normal 6" xfId="3" xr:uid="{AA6E8287-3C22-4851-B8AD-DBEEDC66C71E}"/>
    <cellStyle name="Normal 6 2" xfId="5" xr:uid="{1B93BC4E-DF06-4DBC-8148-C33037F91E01}"/>
    <cellStyle name="Porcentaje" xfId="1" builtinId="5"/>
    <cellStyle name="Porcentaje 3" xfId="6" xr:uid="{EAFB937B-0D85-4258-8DCF-8E43BC3D0586}"/>
    <cellStyle name="Porcentual 2" xfId="7" xr:uid="{C24B2766-AC1A-4F13-83B5-FFDE72DA58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9CDE6C-3AFE-4ACB-ADD8-C1F381953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2025\imchot_dic25.xlsx" TargetMode="External"/><Relationship Id="rId1" Type="http://schemas.openxmlformats.org/officeDocument/2006/relationships/externalLinkPath" Target="imchot_dic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77">
          <cell r="W177">
            <v>18025526</v>
          </cell>
          <cell r="X177">
            <v>2515502</v>
          </cell>
          <cell r="AD177">
            <v>7206683</v>
          </cell>
          <cell r="AE177">
            <v>1244788</v>
          </cell>
          <cell r="AK177">
            <v>10818842</v>
          </cell>
          <cell r="AL177">
            <v>1270713</v>
          </cell>
          <cell r="BP177">
            <v>120150</v>
          </cell>
          <cell r="BQ177">
            <v>245614</v>
          </cell>
          <cell r="BR177">
            <v>146141</v>
          </cell>
          <cell r="BS177">
            <v>383547</v>
          </cell>
          <cell r="BT177">
            <v>67839</v>
          </cell>
          <cell r="BU177">
            <v>73597</v>
          </cell>
          <cell r="BV177">
            <v>894297</v>
          </cell>
          <cell r="BW177">
            <v>584318</v>
          </cell>
          <cell r="BX177">
            <v>85850</v>
          </cell>
          <cell r="BY177">
            <v>170875</v>
          </cell>
          <cell r="BZ177">
            <v>100321</v>
          </cell>
          <cell r="CA177">
            <v>238521</v>
          </cell>
          <cell r="CB177">
            <v>52110</v>
          </cell>
          <cell r="CC177">
            <v>68332</v>
          </cell>
          <cell r="CD177">
            <v>247630</v>
          </cell>
          <cell r="CE177">
            <v>281149</v>
          </cell>
          <cell r="CF177">
            <v>34300</v>
          </cell>
          <cell r="CG177">
            <v>74739</v>
          </cell>
          <cell r="CH177">
            <v>45820</v>
          </cell>
          <cell r="CI177">
            <v>145026</v>
          </cell>
          <cell r="CJ177">
            <v>15729</v>
          </cell>
          <cell r="CK177">
            <v>5265</v>
          </cell>
          <cell r="CL177">
            <v>646667</v>
          </cell>
          <cell r="CM177">
            <v>303169</v>
          </cell>
        </row>
        <row r="178">
          <cell r="A178" t="str">
            <v>DICIEMBRE 25</v>
          </cell>
          <cell r="C178">
            <v>1196892</v>
          </cell>
          <cell r="J178">
            <v>685108</v>
          </cell>
          <cell r="Q178">
            <v>511783</v>
          </cell>
          <cell r="W178">
            <v>18546462</v>
          </cell>
          <cell r="X178">
            <v>2693046</v>
          </cell>
          <cell r="AD178">
            <v>7228948</v>
          </cell>
          <cell r="AE178">
            <v>1309357</v>
          </cell>
          <cell r="AK178">
            <v>11317514</v>
          </cell>
          <cell r="AL178">
            <v>1383688</v>
          </cell>
          <cell r="AR178">
            <v>50357</v>
          </cell>
          <cell r="AS178">
            <v>136573</v>
          </cell>
          <cell r="AT178">
            <v>91730</v>
          </cell>
          <cell r="AU178">
            <v>219278</v>
          </cell>
          <cell r="AV178">
            <v>27887</v>
          </cell>
          <cell r="AW178">
            <v>43604</v>
          </cell>
          <cell r="AX178">
            <v>329153</v>
          </cell>
          <cell r="AY178">
            <v>298309</v>
          </cell>
          <cell r="AZ178">
            <v>38528</v>
          </cell>
          <cell r="BA178">
            <v>96936</v>
          </cell>
          <cell r="BB178">
            <v>61547</v>
          </cell>
          <cell r="BC178">
            <v>132221</v>
          </cell>
          <cell r="BD178">
            <v>23538</v>
          </cell>
          <cell r="BE178">
            <v>39887</v>
          </cell>
          <cell r="BF178">
            <v>140369</v>
          </cell>
          <cell r="BG178">
            <v>152082</v>
          </cell>
          <cell r="BH178">
            <v>11829</v>
          </cell>
          <cell r="BI178">
            <v>39636</v>
          </cell>
          <cell r="BJ178">
            <v>30183</v>
          </cell>
          <cell r="BK178">
            <v>87057</v>
          </cell>
          <cell r="BL178">
            <v>4350</v>
          </cell>
          <cell r="BM178">
            <v>3717</v>
          </cell>
          <cell r="BN178">
            <v>188784</v>
          </cell>
          <cell r="BO178">
            <v>146227</v>
          </cell>
          <cell r="BP178">
            <v>113005</v>
          </cell>
          <cell r="BQ178">
            <v>286419</v>
          </cell>
          <cell r="BR178">
            <v>155107</v>
          </cell>
          <cell r="BS178">
            <v>433327</v>
          </cell>
          <cell r="BT178">
            <v>55284</v>
          </cell>
          <cell r="BU178">
            <v>75179</v>
          </cell>
          <cell r="BV178">
            <v>962561</v>
          </cell>
          <cell r="BW178">
            <v>612164</v>
          </cell>
          <cell r="BX178">
            <v>80823</v>
          </cell>
          <cell r="BY178">
            <v>191686</v>
          </cell>
          <cell r="BZ178">
            <v>106324</v>
          </cell>
          <cell r="CA178">
            <v>261087</v>
          </cell>
          <cell r="CB178">
            <v>41931</v>
          </cell>
          <cell r="CC178">
            <v>68965</v>
          </cell>
          <cell r="CD178">
            <v>282864</v>
          </cell>
          <cell r="CE178">
            <v>275677</v>
          </cell>
          <cell r="CF178">
            <v>32182</v>
          </cell>
          <cell r="CG178">
            <v>94733</v>
          </cell>
          <cell r="CH178">
            <v>48783</v>
          </cell>
          <cell r="CI178">
            <v>172240</v>
          </cell>
          <cell r="CJ178">
            <v>13354</v>
          </cell>
          <cell r="CK178">
            <v>6214</v>
          </cell>
          <cell r="CL178">
            <v>679696</v>
          </cell>
          <cell r="CM178">
            <v>336486</v>
          </cell>
        </row>
        <row r="181">
          <cell r="W181">
            <v>363065080</v>
          </cell>
          <cell r="X181">
            <v>56603388</v>
          </cell>
          <cell r="AD181">
            <v>122022962</v>
          </cell>
          <cell r="AE181">
            <v>25272273</v>
          </cell>
          <cell r="AK181">
            <v>241042118</v>
          </cell>
          <cell r="AL181">
            <v>31331115</v>
          </cell>
          <cell r="BP181">
            <v>5137903</v>
          </cell>
          <cell r="BQ181">
            <v>8451672</v>
          </cell>
          <cell r="BR181">
            <v>1999785</v>
          </cell>
          <cell r="BS181">
            <v>5951351</v>
          </cell>
          <cell r="BT181">
            <v>4020362</v>
          </cell>
          <cell r="BU181">
            <v>1055719</v>
          </cell>
          <cell r="BV181">
            <v>22049260</v>
          </cell>
          <cell r="BW181">
            <v>7937339</v>
          </cell>
          <cell r="BX181">
            <v>3788860</v>
          </cell>
          <cell r="BY181">
            <v>5216651</v>
          </cell>
          <cell r="BZ181">
            <v>1162415</v>
          </cell>
          <cell r="CA181">
            <v>3133222</v>
          </cell>
          <cell r="CB181">
            <v>2580082</v>
          </cell>
          <cell r="CC181">
            <v>931160</v>
          </cell>
          <cell r="CD181">
            <v>5442280</v>
          </cell>
          <cell r="CE181">
            <v>3017604</v>
          </cell>
          <cell r="CF181">
            <v>1349042</v>
          </cell>
          <cell r="CG181">
            <v>3235022</v>
          </cell>
          <cell r="CH181">
            <v>837373</v>
          </cell>
          <cell r="CI181">
            <v>2818130</v>
          </cell>
          <cell r="CJ181">
            <v>1440278</v>
          </cell>
          <cell r="CK181">
            <v>124559</v>
          </cell>
          <cell r="CL181">
            <v>16606983</v>
          </cell>
          <cell r="CM181">
            <v>4919733</v>
          </cell>
        </row>
        <row r="182">
          <cell r="C182">
            <v>20359284</v>
          </cell>
          <cell r="J182">
            <v>10592233</v>
          </cell>
          <cell r="Q182">
            <v>9767054</v>
          </cell>
          <cell r="W182">
            <v>366709591</v>
          </cell>
          <cell r="X182">
            <v>57143535</v>
          </cell>
          <cell r="AD182">
            <v>121784887</v>
          </cell>
          <cell r="AE182">
            <v>25294559</v>
          </cell>
          <cell r="AK182">
            <v>244924705</v>
          </cell>
          <cell r="AL182">
            <v>31848973</v>
          </cell>
          <cell r="AR182">
            <v>1567348</v>
          </cell>
          <cell r="AS182">
            <v>2924890</v>
          </cell>
          <cell r="AT182">
            <v>1162915</v>
          </cell>
          <cell r="AU182">
            <v>2863428</v>
          </cell>
          <cell r="AV182">
            <v>1140335</v>
          </cell>
          <cell r="AW182">
            <v>593668</v>
          </cell>
          <cell r="AX182">
            <v>6276411</v>
          </cell>
          <cell r="AY182">
            <v>3830290</v>
          </cell>
          <cell r="AZ182">
            <v>1239863</v>
          </cell>
          <cell r="BA182">
            <v>1992264</v>
          </cell>
          <cell r="BB182">
            <v>672451</v>
          </cell>
          <cell r="BC182">
            <v>1552544</v>
          </cell>
          <cell r="BD182">
            <v>838699</v>
          </cell>
          <cell r="BE182">
            <v>521750</v>
          </cell>
          <cell r="BF182">
            <v>2124718</v>
          </cell>
          <cell r="BG182">
            <v>1649938</v>
          </cell>
          <cell r="BH182">
            <v>327483</v>
          </cell>
          <cell r="BI182">
            <v>932625</v>
          </cell>
          <cell r="BJ182">
            <v>490464</v>
          </cell>
          <cell r="BK182">
            <v>1310884</v>
          </cell>
          <cell r="BL182">
            <v>301635</v>
          </cell>
          <cell r="BM182">
            <v>71916</v>
          </cell>
          <cell r="BN182">
            <v>4151693</v>
          </cell>
          <cell r="BO182">
            <v>2180352</v>
          </cell>
          <cell r="BP182">
            <v>5297957</v>
          </cell>
          <cell r="BQ182">
            <v>8705693</v>
          </cell>
          <cell r="BR182">
            <v>1990921</v>
          </cell>
          <cell r="BS182">
            <v>6107596</v>
          </cell>
          <cell r="BT182">
            <v>3947136</v>
          </cell>
          <cell r="BU182">
            <v>1066471</v>
          </cell>
          <cell r="BV182">
            <v>22182275</v>
          </cell>
          <cell r="BW182">
            <v>7845485</v>
          </cell>
          <cell r="BX182">
            <v>3929374</v>
          </cell>
          <cell r="BY182">
            <v>5421318</v>
          </cell>
          <cell r="BZ182">
            <v>1181107</v>
          </cell>
          <cell r="CA182">
            <v>3251147</v>
          </cell>
          <cell r="CB182">
            <v>2507271</v>
          </cell>
          <cell r="CC182">
            <v>949071</v>
          </cell>
          <cell r="CD182">
            <v>5171493</v>
          </cell>
          <cell r="CE182">
            <v>2883781</v>
          </cell>
          <cell r="CF182">
            <v>1368583</v>
          </cell>
          <cell r="CG182">
            <v>3284374</v>
          </cell>
          <cell r="CH182">
            <v>809813</v>
          </cell>
          <cell r="CI182">
            <v>2856451</v>
          </cell>
          <cell r="CJ182">
            <v>1439867</v>
          </cell>
          <cell r="CK182">
            <v>117399</v>
          </cell>
          <cell r="CL182">
            <v>17010782</v>
          </cell>
          <cell r="CM182">
            <v>4961701</v>
          </cell>
        </row>
      </sheetData>
      <sheetData sheetId="1">
        <row r="179">
          <cell r="C179">
            <v>7.9723630760737185E-2</v>
          </cell>
          <cell r="J179">
            <v>6.3904987297268789E-2</v>
          </cell>
          <cell r="Q179">
            <v>0.10164865324467609</v>
          </cell>
          <cell r="X179">
            <v>7.0579947859313874E-2</v>
          </cell>
          <cell r="AE179">
            <v>5.1871483336921598E-2</v>
          </cell>
          <cell r="AL179">
            <v>8.8906779107477352E-2</v>
          </cell>
          <cell r="AR179">
            <v>-5.4313477642597974E-3</v>
          </cell>
          <cell r="AS179">
            <v>0.13024372077626523</v>
          </cell>
          <cell r="AT179">
            <v>0.13531442999121257</v>
          </cell>
          <cell r="AU179">
            <v>0.11260059060511662</v>
          </cell>
          <cell r="AV179">
            <v>-0.1814793073084825</v>
          </cell>
          <cell r="AW179">
            <v>5.4714334091238825E-2</v>
          </cell>
          <cell r="AX179">
            <v>0.12668839126178355</v>
          </cell>
          <cell r="AY179">
            <v>2.2965447238110892E-2</v>
          </cell>
          <cell r="AZ179">
            <v>4.0931564585416025E-2</v>
          </cell>
          <cell r="BA179">
            <v>9.9022697898006884E-2</v>
          </cell>
          <cell r="BB179">
            <v>0.13214870408182033</v>
          </cell>
          <cell r="BC179">
            <v>7.3396655301185332E-2</v>
          </cell>
          <cell r="BD179">
            <v>-0.16738592147152453</v>
          </cell>
          <cell r="BE179">
            <v>4.5366390606981888E-2</v>
          </cell>
          <cell r="BF179">
            <v>0.16880662136957092</v>
          </cell>
          <cell r="BG179">
            <v>-1.676418296427995E-2</v>
          </cell>
          <cell r="BH179">
            <v>-0.13143402599309784</v>
          </cell>
          <cell r="BI179">
            <v>0.21459871908803962</v>
          </cell>
          <cell r="BJ179">
            <v>0.14182492244836187</v>
          </cell>
          <cell r="BK179">
            <v>0.17794225096744509</v>
          </cell>
          <cell r="BL179">
            <v>-0.25</v>
          </cell>
          <cell r="BM179">
            <v>0.16703296703296711</v>
          </cell>
          <cell r="BN179">
            <v>9.728793462213603E-2</v>
          </cell>
          <cell r="BO179">
            <v>6.7841416125663523E-2</v>
          </cell>
          <cell r="BP179">
            <v>-5.9467332501040415E-2</v>
          </cell>
          <cell r="BQ179">
            <v>0.16613466659066667</v>
          </cell>
          <cell r="BR179">
            <v>6.1351708281727868E-2</v>
          </cell>
          <cell r="BS179">
            <v>0.12978852656910367</v>
          </cell>
          <cell r="BT179">
            <v>-0.18507053464821122</v>
          </cell>
          <cell r="BU179">
            <v>2.149544139027415E-2</v>
          </cell>
          <cell r="BV179">
            <v>7.633258302331325E-2</v>
          </cell>
          <cell r="BW179">
            <v>4.7655557419076677E-2</v>
          </cell>
          <cell r="BX179">
            <v>-5.855562026790917E-2</v>
          </cell>
          <cell r="BY179">
            <v>0.12179078273591815</v>
          </cell>
          <cell r="BZ179">
            <v>5.983792027591428E-2</v>
          </cell>
          <cell r="CA179">
            <v>9.4608021935175479E-2</v>
          </cell>
          <cell r="CB179">
            <v>-0.1953367875647668</v>
          </cell>
          <cell r="CC179">
            <v>9.2635953872270971E-3</v>
          </cell>
          <cell r="CD179">
            <v>0.14228486047732503</v>
          </cell>
          <cell r="CE179">
            <v>-1.9462989375740314E-2</v>
          </cell>
          <cell r="CF179">
            <v>-6.1749271137026218E-2</v>
          </cell>
          <cell r="CG179">
            <v>0.26751762801214896</v>
          </cell>
          <cell r="CH179">
            <v>6.4666084679179336E-2</v>
          </cell>
          <cell r="CI179">
            <v>0.18764911119385497</v>
          </cell>
          <cell r="CJ179">
            <v>-0.15099497743022439</v>
          </cell>
          <cell r="CK179">
            <v>0.18024691358024691</v>
          </cell>
          <cell r="CL179">
            <v>5.1075746868171734E-2</v>
          </cell>
          <cell r="CM179">
            <v>0.1098958006920232</v>
          </cell>
        </row>
        <row r="180">
          <cell r="C180">
            <v>88375</v>
          </cell>
          <cell r="J180">
            <v>41152</v>
          </cell>
          <cell r="Q180">
            <v>47222</v>
          </cell>
          <cell r="X180">
            <v>177544</v>
          </cell>
          <cell r="AE180">
            <v>64569</v>
          </cell>
          <cell r="AL180">
            <v>112975</v>
          </cell>
          <cell r="AR180">
            <v>-275</v>
          </cell>
          <cell r="AS180">
            <v>15738</v>
          </cell>
          <cell r="AT180">
            <v>10933</v>
          </cell>
          <cell r="AU180">
            <v>22192</v>
          </cell>
          <cell r="AV180">
            <v>-6183</v>
          </cell>
          <cell r="AW180">
            <v>2262</v>
          </cell>
          <cell r="AX180">
            <v>37011</v>
          </cell>
          <cell r="AY180">
            <v>6697</v>
          </cell>
          <cell r="AZ180">
            <v>1515</v>
          </cell>
          <cell r="BA180">
            <v>8734</v>
          </cell>
          <cell r="BB180">
            <v>7184</v>
          </cell>
          <cell r="BC180">
            <v>9041</v>
          </cell>
          <cell r="BD180">
            <v>-4732</v>
          </cell>
          <cell r="BE180">
            <v>1731</v>
          </cell>
          <cell r="BF180">
            <v>20273</v>
          </cell>
          <cell r="BG180">
            <v>-2593</v>
          </cell>
          <cell r="BH180">
            <v>-1790</v>
          </cell>
          <cell r="BI180">
            <v>7003</v>
          </cell>
          <cell r="BJ180">
            <v>3749</v>
          </cell>
          <cell r="BK180">
            <v>13151</v>
          </cell>
          <cell r="BL180">
            <v>-1450</v>
          </cell>
          <cell r="BM180">
            <v>532</v>
          </cell>
          <cell r="BN180">
            <v>16738</v>
          </cell>
          <cell r="BO180">
            <v>9290</v>
          </cell>
          <cell r="BP180">
            <v>-7145</v>
          </cell>
          <cell r="BQ180">
            <v>40805</v>
          </cell>
          <cell r="BR180">
            <v>8966</v>
          </cell>
          <cell r="BS180">
            <v>49780</v>
          </cell>
          <cell r="BT180">
            <v>-12555</v>
          </cell>
          <cell r="BU180">
            <v>1582</v>
          </cell>
          <cell r="BV180">
            <v>68264</v>
          </cell>
          <cell r="BW180">
            <v>27846</v>
          </cell>
          <cell r="BX180">
            <v>-5027</v>
          </cell>
          <cell r="BY180">
            <v>20811</v>
          </cell>
          <cell r="BZ180">
            <v>6003</v>
          </cell>
          <cell r="CA180">
            <v>22566</v>
          </cell>
          <cell r="CB180">
            <v>-10179</v>
          </cell>
          <cell r="CC180">
            <v>633</v>
          </cell>
          <cell r="CD180">
            <v>35234</v>
          </cell>
          <cell r="CE180">
            <v>-5472</v>
          </cell>
          <cell r="CF180">
            <v>-2118</v>
          </cell>
          <cell r="CG180">
            <v>19994</v>
          </cell>
          <cell r="CH180">
            <v>2963</v>
          </cell>
          <cell r="CI180">
            <v>27214</v>
          </cell>
          <cell r="CJ180">
            <v>-2375</v>
          </cell>
          <cell r="CK180">
            <v>949</v>
          </cell>
          <cell r="CL180">
            <v>33029</v>
          </cell>
          <cell r="CM180">
            <v>33317</v>
          </cell>
        </row>
        <row r="183">
          <cell r="C183">
            <v>3.3408087152182464E-3</v>
          </cell>
          <cell r="J183">
            <v>-2.6656826618297602E-3</v>
          </cell>
          <cell r="Q183">
            <v>9.9374942417749246E-3</v>
          </cell>
          <cell r="X183">
            <v>9.5426620046135113E-3</v>
          </cell>
          <cell r="AE183">
            <v>8.818359947282417E-4</v>
          </cell>
          <cell r="AL183">
            <v>1.6528553165120252E-2</v>
          </cell>
          <cell r="AR183">
            <v>6.0170780144914282E-2</v>
          </cell>
          <cell r="AS183">
            <v>2.5145216843015739E-2</v>
          </cell>
          <cell r="AT183">
            <v>6.6201146574773606E-3</v>
          </cell>
          <cell r="AU183">
            <v>3.2816385908924772E-3</v>
          </cell>
          <cell r="AV183">
            <v>1.9197821025347395E-3</v>
          </cell>
          <cell r="AW183">
            <v>9.7098607215808652E-3</v>
          </cell>
          <cell r="AX183">
            <v>-3.8239797959019883E-3</v>
          </cell>
          <cell r="AY183">
            <v>-2.3883979937874833E-2</v>
          </cell>
          <cell r="AZ183">
            <v>8.4175410982861187E-2</v>
          </cell>
          <cell r="BA183">
            <v>3.1899173191579866E-2</v>
          </cell>
          <cell r="BB183">
            <v>2.5237155777270148E-2</v>
          </cell>
          <cell r="BC183">
            <v>6.5761108816708713E-3</v>
          </cell>
          <cell r="BD183">
            <v>-8.2321685986253001E-4</v>
          </cell>
          <cell r="BE183">
            <v>1.8402489059614835E-2</v>
          </cell>
          <cell r="BF183">
            <v>-6.0056430642422831E-2</v>
          </cell>
          <cell r="BG183">
            <v>-4.9456614417462075E-2</v>
          </cell>
          <cell r="BH183">
            <v>-2.1834387218370721E-2</v>
          </cell>
          <cell r="BI183">
            <v>1.1009584061903332E-2</v>
          </cell>
          <cell r="BJ183">
            <v>-1.7828570970849111E-2</v>
          </cell>
          <cell r="BK183">
            <v>-5.9314061091952919E-4</v>
          </cell>
          <cell r="BL183">
            <v>9.6163501382371397E-3</v>
          </cell>
          <cell r="BM183">
            <v>-4.9208070017715988E-2</v>
          </cell>
          <cell r="BN183">
            <v>2.7638642466198293E-2</v>
          </cell>
          <cell r="BO183">
            <v>-3.5988039632085522E-3</v>
          </cell>
          <cell r="BP183">
            <v>3.1151619639374184E-2</v>
          </cell>
          <cell r="BQ183">
            <v>3.0055709686793275E-2</v>
          </cell>
          <cell r="BR183">
            <v>-4.4324764912228032E-3</v>
          </cell>
          <cell r="BS183">
            <v>2.6253702730690831E-2</v>
          </cell>
          <cell r="BT183">
            <v>-1.8213782738967232E-2</v>
          </cell>
          <cell r="BU183">
            <v>1.0184528269359561E-2</v>
          </cell>
          <cell r="BV183">
            <v>6.0326287594232308E-3</v>
          </cell>
          <cell r="BW183">
            <v>-1.1572392208522242E-2</v>
          </cell>
          <cell r="BX183">
            <v>3.708608921944867E-2</v>
          </cell>
          <cell r="BY183">
            <v>3.9233408560396255E-2</v>
          </cell>
          <cell r="BZ183">
            <v>1.608031554995426E-2</v>
          </cell>
          <cell r="CA183">
            <v>3.7636975611686552E-2</v>
          </cell>
          <cell r="CB183">
            <v>-2.822042090135124E-2</v>
          </cell>
          <cell r="CC183">
            <v>1.9235147557884691E-2</v>
          </cell>
          <cell r="CD183">
            <v>-4.9756168370609366E-2</v>
          </cell>
          <cell r="CE183">
            <v>-4.4347435912730715E-2</v>
          </cell>
          <cell r="CF183">
            <v>1.4485093866610566E-2</v>
          </cell>
          <cell r="CG183">
            <v>1.5255537674859765E-2</v>
          </cell>
          <cell r="CH183">
            <v>-3.2912453589977186E-2</v>
          </cell>
          <cell r="CI183">
            <v>1.3598024221735727E-2</v>
          </cell>
          <cell r="CJ183">
            <v>-2.8536157602909729E-4</v>
          </cell>
          <cell r="CK183">
            <v>-5.7482799315986766E-2</v>
          </cell>
          <cell r="CL183">
            <v>2.4315012546228365E-2</v>
          </cell>
          <cell r="CM183">
            <v>8.530544238884552E-3</v>
          </cell>
        </row>
        <row r="184">
          <cell r="C184">
            <v>67790</v>
          </cell>
          <cell r="J184">
            <v>-28311</v>
          </cell>
          <cell r="Q184">
            <v>96105</v>
          </cell>
          <cell r="X184">
            <v>540147</v>
          </cell>
          <cell r="AE184">
            <v>22286</v>
          </cell>
          <cell r="AL184">
            <v>517858</v>
          </cell>
          <cell r="AR184">
            <v>88956</v>
          </cell>
          <cell r="AS184">
            <v>71743</v>
          </cell>
          <cell r="AT184">
            <v>7648</v>
          </cell>
          <cell r="AU184">
            <v>9366</v>
          </cell>
          <cell r="AV184">
            <v>2185</v>
          </cell>
          <cell r="AW184">
            <v>5709</v>
          </cell>
          <cell r="AX184">
            <v>-24093</v>
          </cell>
          <cell r="AY184">
            <v>-93721</v>
          </cell>
          <cell r="AZ184">
            <v>96263</v>
          </cell>
          <cell r="BA184">
            <v>61587</v>
          </cell>
          <cell r="BB184">
            <v>16553</v>
          </cell>
          <cell r="BC184">
            <v>10143</v>
          </cell>
          <cell r="BD184">
            <v>-691</v>
          </cell>
          <cell r="BE184">
            <v>9428</v>
          </cell>
          <cell r="BF184">
            <v>-135756</v>
          </cell>
          <cell r="BG184">
            <v>-85846</v>
          </cell>
          <cell r="BH184">
            <v>-7310</v>
          </cell>
          <cell r="BI184">
            <v>10156</v>
          </cell>
          <cell r="BJ184">
            <v>-8903</v>
          </cell>
          <cell r="BK184">
            <v>-778</v>
          </cell>
          <cell r="BL184">
            <v>2873</v>
          </cell>
          <cell r="BM184">
            <v>-3722</v>
          </cell>
          <cell r="BN184">
            <v>111661</v>
          </cell>
          <cell r="BO184">
            <v>-7875</v>
          </cell>
          <cell r="BP184">
            <v>160054</v>
          </cell>
          <cell r="BQ184">
            <v>254021</v>
          </cell>
          <cell r="BR184">
            <v>-8864</v>
          </cell>
          <cell r="BS184">
            <v>156245</v>
          </cell>
          <cell r="BT184">
            <v>-73226</v>
          </cell>
          <cell r="BU184">
            <v>10752</v>
          </cell>
          <cell r="BV184">
            <v>133015</v>
          </cell>
          <cell r="BW184">
            <v>-91854</v>
          </cell>
          <cell r="BX184">
            <v>140514</v>
          </cell>
          <cell r="BY184">
            <v>204667</v>
          </cell>
          <cell r="BZ184">
            <v>18692</v>
          </cell>
          <cell r="CA184">
            <v>117925</v>
          </cell>
          <cell r="CB184">
            <v>-72811</v>
          </cell>
          <cell r="CC184">
            <v>17911</v>
          </cell>
          <cell r="CD184">
            <v>-270787</v>
          </cell>
          <cell r="CE184">
            <v>-133823</v>
          </cell>
          <cell r="CF184">
            <v>19541</v>
          </cell>
          <cell r="CG184">
            <v>49352</v>
          </cell>
          <cell r="CH184">
            <v>-27560</v>
          </cell>
          <cell r="CI184">
            <v>38321</v>
          </cell>
          <cell r="CJ184">
            <v>-411</v>
          </cell>
          <cell r="CK184">
            <v>-7160</v>
          </cell>
          <cell r="CL184">
            <v>403799</v>
          </cell>
          <cell r="CM184">
            <v>41968</v>
          </cell>
        </row>
        <row r="204">
          <cell r="C204">
            <v>2.2500325843935793</v>
          </cell>
          <cell r="J204">
            <v>1.9111687500364907</v>
          </cell>
          <cell r="Q204">
            <v>2.7036615127896004</v>
          </cell>
          <cell r="AR204">
            <v>2.2440772881625195</v>
          </cell>
          <cell r="AS204">
            <v>2.0971861202433861</v>
          </cell>
          <cell r="AT204">
            <v>1.6909080998582797</v>
          </cell>
          <cell r="AU204">
            <v>1.9761535584965204</v>
          </cell>
          <cell r="AV204">
            <v>1.9824290888227489</v>
          </cell>
          <cell r="AW204">
            <v>1.7241308136868176</v>
          </cell>
          <cell r="AX204">
            <v>2.9243573657235391</v>
          </cell>
          <cell r="AY204">
            <v>2.0521137478252416</v>
          </cell>
          <cell r="AZ204">
            <v>2.0977730481727574</v>
          </cell>
          <cell r="BA204">
            <v>1.9774490385408929</v>
          </cell>
          <cell r="BB204">
            <v>1.7275253058638114</v>
          </cell>
          <cell r="BC204">
            <v>1.9746258158688861</v>
          </cell>
          <cell r="BD204">
            <v>1.7814172826918175</v>
          </cell>
          <cell r="BE204">
            <v>1.7290094517010555</v>
          </cell>
          <cell r="BF204">
            <v>2.0151457942993112</v>
          </cell>
          <cell r="BG204">
            <v>1.8126865769782092</v>
          </cell>
          <cell r="BH204">
            <v>2.7206019105587962</v>
          </cell>
          <cell r="BI204">
            <v>2.3900746795842163</v>
          </cell>
          <cell r="BJ204">
            <v>1.6162409303250174</v>
          </cell>
          <cell r="BK204">
            <v>1.9784738734392409</v>
          </cell>
          <cell r="BL204">
            <v>3.0698850574712644</v>
          </cell>
          <cell r="BM204">
            <v>1.6717783158461124</v>
          </cell>
          <cell r="BN204">
            <v>3.6003898635477585</v>
          </cell>
          <cell r="BO204">
            <v>2.3011208600326891</v>
          </cell>
        </row>
        <row r="206">
          <cell r="C206">
            <v>-1.921723315545254E-2</v>
          </cell>
          <cell r="J206">
            <v>-2.1863941638095685E-2</v>
          </cell>
          <cell r="Q206">
            <v>-3.1636973308027283E-2</v>
          </cell>
          <cell r="AR206">
            <v>-0.12892792593133429</v>
          </cell>
          <cell r="AS206">
            <v>6.4546570444072859E-2</v>
          </cell>
          <cell r="AT206">
            <v>-0.11783479901172789</v>
          </cell>
          <cell r="AU206">
            <v>3.0064034126448425E-2</v>
          </cell>
          <cell r="AV206">
            <v>-8.7361591960359863E-3</v>
          </cell>
          <cell r="AW206">
            <v>-5.6068499360446555E-2</v>
          </cell>
          <cell r="AX206">
            <v>-0.13681494089447543</v>
          </cell>
          <cell r="AY206">
            <v>4.8362187532798195E-2</v>
          </cell>
          <cell r="AZ206">
            <v>-0.22168227833414544</v>
          </cell>
          <cell r="BA206">
            <v>4.013469192743746E-2</v>
          </cell>
          <cell r="BB206">
            <v>-0.11786586092242191</v>
          </cell>
          <cell r="BC206">
            <v>3.826439356006972E-2</v>
          </cell>
          <cell r="BD206">
            <v>-6.1879498348154094E-2</v>
          </cell>
          <cell r="BE206">
            <v>-6.1849128862945024E-2</v>
          </cell>
          <cell r="BF206">
            <v>-4.678799200497874E-2</v>
          </cell>
          <cell r="BG206">
            <v>-4.9891948013285337E-3</v>
          </cell>
          <cell r="BH206">
            <v>0.20206163594245119</v>
          </cell>
          <cell r="BI206">
            <v>9.978570829748179E-2</v>
          </cell>
          <cell r="BJ206">
            <v>-0.11713275508014265</v>
          </cell>
          <cell r="BK206">
            <v>1.6170406873603493E-2</v>
          </cell>
          <cell r="BL206">
            <v>0.3579885057471266</v>
          </cell>
          <cell r="BM206">
            <v>1.8717091356316384E-2</v>
          </cell>
          <cell r="BN206">
            <v>-0.15829676677203963</v>
          </cell>
          <cell r="BO206">
            <v>8.7190366448048007E-2</v>
          </cell>
        </row>
        <row r="208">
          <cell r="C208">
            <v>2.8067556305025265</v>
          </cell>
          <cell r="J208">
            <v>2.3880289453602463</v>
          </cell>
          <cell r="Q208">
            <v>3.260857675200731</v>
          </cell>
          <cell r="AR208">
            <v>3.3802046514239339</v>
          </cell>
          <cell r="AS208">
            <v>2.9764172327848226</v>
          </cell>
          <cell r="AT208">
            <v>1.7120090462329578</v>
          </cell>
          <cell r="AU208">
            <v>2.1329665002926563</v>
          </cell>
          <cell r="AV208">
            <v>3.4613828392533774</v>
          </cell>
          <cell r="AW208">
            <v>1.7964097778556365</v>
          </cell>
          <cell r="AX208">
            <v>3.5342291956342566</v>
          </cell>
          <cell r="AY208">
            <v>2.0482744126423849</v>
          </cell>
          <cell r="AZ208">
            <v>3.1692001454999463</v>
          </cell>
          <cell r="BA208">
            <v>2.7211845418077121</v>
          </cell>
          <cell r="BB208">
            <v>1.7564209139401978</v>
          </cell>
          <cell r="BC208">
            <v>2.0940772048972525</v>
          </cell>
          <cell r="BD208">
            <v>2.9894765583361851</v>
          </cell>
          <cell r="BE208">
            <v>1.8190148538572113</v>
          </cell>
          <cell r="BF208">
            <v>2.4339667664132372</v>
          </cell>
          <cell r="BG208">
            <v>1.7478117359561389</v>
          </cell>
          <cell r="BH208">
            <v>4.1790963195036079</v>
          </cell>
          <cell r="BI208">
            <v>3.5216448197292589</v>
          </cell>
          <cell r="BJ208">
            <v>1.6511160859920402</v>
          </cell>
          <cell r="BK208">
            <v>2.1790265195089726</v>
          </cell>
          <cell r="BL208">
            <v>4.7735408689309926</v>
          </cell>
          <cell r="BM208">
            <v>1.6324461872184215</v>
          </cell>
          <cell r="BN208">
            <v>4.0973121085783557</v>
          </cell>
          <cell r="BO208">
            <v>2.2756421898849362</v>
          </cell>
        </row>
        <row r="210">
          <cell r="C210">
            <v>1.7242546842939799E-2</v>
          </cell>
          <cell r="J210">
            <v>8.4641132763154658E-3</v>
          </cell>
          <cell r="Q210">
            <v>2.1143041197387635E-2</v>
          </cell>
          <cell r="AR210">
            <v>-9.5127330891987771E-2</v>
          </cell>
          <cell r="AS210">
            <v>1.4189208781853146E-2</v>
          </cell>
          <cell r="AT210">
            <v>-1.9006381369492509E-2</v>
          </cell>
          <cell r="AU210">
            <v>4.7745156117231957E-2</v>
          </cell>
          <cell r="AV210">
            <v>-7.0982841895856019E-2</v>
          </cell>
          <cell r="AW210">
            <v>8.4410065705631254E-4</v>
          </cell>
          <cell r="AX210">
            <v>3.4626624157434893E-2</v>
          </cell>
          <cell r="AY210">
            <v>2.5512753717371606E-2</v>
          </cell>
          <cell r="AZ210">
            <v>-0.14389884015937504</v>
          </cell>
          <cell r="BA210">
            <v>1.920435558288025E-2</v>
          </cell>
          <cell r="BB210">
            <v>-1.5828734633208441E-2</v>
          </cell>
          <cell r="BC210">
            <v>6.2684590395576389E-2</v>
          </cell>
          <cell r="BD210">
            <v>-8.4281766161366622E-2</v>
          </cell>
          <cell r="BE210">
            <v>1.4860340915170411E-3</v>
          </cell>
          <cell r="BF210">
            <v>2.6383224200409394E-2</v>
          </cell>
          <cell r="BG210">
            <v>9.3442768713680735E-3</v>
          </cell>
          <cell r="BH210">
            <v>0.14961541637839293</v>
          </cell>
          <cell r="BI210">
            <v>1.4728056130699052E-2</v>
          </cell>
          <cell r="BJ210">
            <v>-2.575283005567619E-2</v>
          </cell>
          <cell r="BK210">
            <v>3.050807497066943E-2</v>
          </cell>
          <cell r="BL210">
            <v>-4.727971735508163E-2</v>
          </cell>
          <cell r="BM210">
            <v>-1.4331887294389611E-2</v>
          </cell>
          <cell r="BN210">
            <v>-1.3294688595528292E-2</v>
          </cell>
          <cell r="BO210">
            <v>2.7368587557572432E-2</v>
          </cell>
        </row>
      </sheetData>
      <sheetData sheetId="2">
        <row r="178">
          <cell r="Q178">
            <v>28861</v>
          </cell>
          <cell r="AM178">
            <v>1248</v>
          </cell>
          <cell r="AN178">
            <v>4429</v>
          </cell>
          <cell r="AO178">
            <v>1339</v>
          </cell>
          <cell r="AP178">
            <v>3451</v>
          </cell>
          <cell r="AQ178">
            <v>752</v>
          </cell>
          <cell r="AR178">
            <v>925</v>
          </cell>
          <cell r="AS178">
            <v>11653</v>
          </cell>
          <cell r="AT178">
            <v>5065</v>
          </cell>
        </row>
        <row r="182">
          <cell r="Q182">
            <v>41546</v>
          </cell>
          <cell r="AM182">
            <v>3375.1666666666665</v>
          </cell>
          <cell r="AN182">
            <v>7434.5</v>
          </cell>
          <cell r="AO182">
            <v>1358.6666666666667</v>
          </cell>
          <cell r="AP182">
            <v>3870.3333333333335</v>
          </cell>
          <cell r="AQ182">
            <v>2874</v>
          </cell>
          <cell r="AR182">
            <v>946.16666666666663</v>
          </cell>
          <cell r="AS182">
            <v>16495.083333333332</v>
          </cell>
          <cell r="AT182">
            <v>5191.916666666667</v>
          </cell>
        </row>
      </sheetData>
      <sheetData sheetId="3">
        <row r="178">
          <cell r="C178">
            <v>200139</v>
          </cell>
          <cell r="J178">
            <v>42.97</v>
          </cell>
          <cell r="W178">
            <v>13495</v>
          </cell>
          <cell r="X178">
            <v>25709</v>
          </cell>
          <cell r="Y178">
            <v>11255</v>
          </cell>
          <cell r="Z178">
            <v>29373</v>
          </cell>
          <cell r="AA178">
            <v>6190</v>
          </cell>
          <cell r="AB178">
            <v>7794</v>
          </cell>
          <cell r="AC178">
            <v>69864</v>
          </cell>
          <cell r="AD178">
            <v>36460</v>
          </cell>
          <cell r="AE178">
            <v>26.83</v>
          </cell>
          <cell r="AF178">
            <v>35.67</v>
          </cell>
          <cell r="AG178">
            <v>44.1</v>
          </cell>
          <cell r="AH178">
            <v>47.11</v>
          </cell>
          <cell r="AI178">
            <v>28.76</v>
          </cell>
          <cell r="AJ178">
            <v>30.86</v>
          </cell>
          <cell r="AK178">
            <v>43.91</v>
          </cell>
          <cell r="AL178">
            <v>53.63</v>
          </cell>
        </row>
        <row r="179">
          <cell r="C179">
            <v>2.4368147897920966E-2</v>
          </cell>
          <cell r="Q179">
            <v>6.0910160270548408E-2</v>
          </cell>
          <cell r="W179">
            <v>-5.0717501406865484E-2</v>
          </cell>
          <cell r="X179">
            <v>2.0481879887270349E-2</v>
          </cell>
          <cell r="Y179">
            <v>-8.9812450471075111E-3</v>
          </cell>
          <cell r="Z179">
            <v>5.2343078245915775E-2</v>
          </cell>
          <cell r="AA179">
            <v>-0.14408185840707965</v>
          </cell>
          <cell r="AB179">
            <v>-1.6651722812860426E-3</v>
          </cell>
          <cell r="AC179">
            <v>5.4025919164793379E-2</v>
          </cell>
          <cell r="AD179">
            <v>3.0583978743852214E-2</v>
          </cell>
          <cell r="AM179">
            <v>-0.1357340720221607</v>
          </cell>
          <cell r="AN179">
            <v>0.21876719867914152</v>
          </cell>
          <cell r="AO179">
            <v>8.2831325301204739E-3</v>
          </cell>
          <cell r="AP179">
            <v>1.9497784342688229E-2</v>
          </cell>
          <cell r="AQ179">
            <v>-4.3256997455470736E-2</v>
          </cell>
          <cell r="AR179">
            <v>-3.4446764091857984E-2</v>
          </cell>
          <cell r="AS179">
            <v>0.11362767584097866</v>
          </cell>
          <cell r="AT179">
            <v>-2.6897214217098897E-2</v>
          </cell>
        </row>
        <row r="180">
          <cell r="C180">
            <v>4761</v>
          </cell>
          <cell r="J180">
            <v>1.8799999999999955</v>
          </cell>
          <cell r="Q180">
            <v>1657</v>
          </cell>
          <cell r="W180">
            <v>-721</v>
          </cell>
          <cell r="X180">
            <v>516</v>
          </cell>
          <cell r="Y180">
            <v>-102</v>
          </cell>
          <cell r="Z180">
            <v>1461</v>
          </cell>
          <cell r="AA180">
            <v>-1042</v>
          </cell>
          <cell r="AB180">
            <v>-13</v>
          </cell>
          <cell r="AC180">
            <v>3581</v>
          </cell>
          <cell r="AD180">
            <v>1082</v>
          </cell>
          <cell r="AE180">
            <v>-0.2900000000000027</v>
          </cell>
          <cell r="AF180">
            <v>4.4000000000000021</v>
          </cell>
          <cell r="AG180">
            <v>3.1000000000000014</v>
          </cell>
          <cell r="AH180">
            <v>3.2000000000000028</v>
          </cell>
          <cell r="AI180">
            <v>-1.4299999999999997</v>
          </cell>
          <cell r="AJ180">
            <v>0.76999999999999957</v>
          </cell>
          <cell r="AK180">
            <v>0.79999999999999716</v>
          </cell>
          <cell r="AL180">
            <v>1.25</v>
          </cell>
          <cell r="AM180">
            <v>-196</v>
          </cell>
          <cell r="AN180">
            <v>795</v>
          </cell>
          <cell r="AO180">
            <v>11</v>
          </cell>
          <cell r="AP180">
            <v>66</v>
          </cell>
          <cell r="AQ180">
            <v>-34</v>
          </cell>
          <cell r="AR180">
            <v>-33</v>
          </cell>
          <cell r="AS180">
            <v>1189</v>
          </cell>
          <cell r="AT180">
            <v>-140</v>
          </cell>
        </row>
        <row r="182">
          <cell r="C182">
            <v>268132.66666666669</v>
          </cell>
          <cell r="J182">
            <v>56.884533990014894</v>
          </cell>
          <cell r="W182">
            <v>28427.5</v>
          </cell>
          <cell r="X182">
            <v>40900.083333333336</v>
          </cell>
          <cell r="Y182">
            <v>11161.166666666666</v>
          </cell>
          <cell r="Z182">
            <v>31461.583333333332</v>
          </cell>
          <cell r="AA182">
            <v>18741.666666666668</v>
          </cell>
          <cell r="AB182">
            <v>8115.833333333333</v>
          </cell>
          <cell r="AC182">
            <v>93327.916666666672</v>
          </cell>
          <cell r="AD182">
            <v>35997</v>
          </cell>
          <cell r="AE182">
            <v>49.509755401166707</v>
          </cell>
          <cell r="AF182">
            <v>56.933010038691847</v>
          </cell>
          <cell r="AG182">
            <v>48.477075051891234</v>
          </cell>
          <cell r="AH182">
            <v>52.657485213448155</v>
          </cell>
          <cell r="AI182">
            <v>55.134091373943974</v>
          </cell>
          <cell r="AJ182">
            <v>35.644271588458771</v>
          </cell>
          <cell r="AK182">
            <v>62.914717336273974</v>
          </cell>
          <cell r="AL182">
            <v>59.023754919391429</v>
          </cell>
        </row>
        <row r="183">
          <cell r="C183">
            <v>4.6357109292185505E-3</v>
          </cell>
          <cell r="Q183">
            <v>3.6749292962901192E-2</v>
          </cell>
          <cell r="W183">
            <v>-3.5461407239502085E-3</v>
          </cell>
          <cell r="X183">
            <v>-1.1217461203258061E-2</v>
          </cell>
          <cell r="Y183">
            <v>-2.1222175126792253E-2</v>
          </cell>
          <cell r="Z183">
            <v>1.3290855558567349E-2</v>
          </cell>
          <cell r="AA183">
            <v>-4.065588595364944E-2</v>
          </cell>
          <cell r="AB183">
            <v>-7.0654445724539494E-3</v>
          </cell>
          <cell r="AC183">
            <v>1.616522353756733E-2</v>
          </cell>
          <cell r="AD183">
            <v>2.8544488256471823E-2</v>
          </cell>
          <cell r="AM183">
            <v>2.5522864232541576E-2</v>
          </cell>
          <cell r="AN183">
            <v>5.7326048567737597E-2</v>
          </cell>
          <cell r="AO183">
            <v>7.9129574678535874E-3</v>
          </cell>
          <cell r="AP183">
            <v>4.1508756979794947E-2</v>
          </cell>
          <cell r="AQ183">
            <v>-3.3164195004345309E-2</v>
          </cell>
          <cell r="AR183">
            <v>-4.9953978746548389E-2</v>
          </cell>
          <cell r="AS183">
            <v>6.2325576402902261E-2</v>
          </cell>
          <cell r="AT183">
            <v>2.247587856605282E-4</v>
          </cell>
        </row>
        <row r="184">
          <cell r="C184">
            <v>1237.25</v>
          </cell>
          <cell r="J184">
            <v>0.24758225017922086</v>
          </cell>
          <cell r="Q184">
            <v>1472.6666666666642</v>
          </cell>
          <cell r="W184">
            <v>-101.16666666666788</v>
          </cell>
          <cell r="X184">
            <v>-464</v>
          </cell>
          <cell r="Y184">
            <v>-242</v>
          </cell>
          <cell r="Z184">
            <v>412.66666666666424</v>
          </cell>
          <cell r="AA184">
            <v>-794.25</v>
          </cell>
          <cell r="AB184">
            <v>-57.75</v>
          </cell>
          <cell r="AC184">
            <v>1484.6666666666715</v>
          </cell>
          <cell r="AD184">
            <v>999</v>
          </cell>
          <cell r="AE184">
            <v>1.9941744066115206</v>
          </cell>
          <cell r="AF184">
            <v>2.2163347023996991</v>
          </cell>
          <cell r="AG184">
            <v>1.0246293862135687</v>
          </cell>
          <cell r="AH184">
            <v>0.73714118641554194</v>
          </cell>
          <cell r="AI184">
            <v>0.67952678990857862</v>
          </cell>
          <cell r="AJ184">
            <v>0.71387580121734828</v>
          </cell>
          <cell r="AK184">
            <v>-0.83255096233988013</v>
          </cell>
          <cell r="AL184">
            <v>-2.126632507509143</v>
          </cell>
          <cell r="AM184">
            <v>84</v>
          </cell>
          <cell r="AN184">
            <v>403.08333333333303</v>
          </cell>
          <cell r="AO184">
            <v>10.666666666666742</v>
          </cell>
          <cell r="AP184">
            <v>154.25</v>
          </cell>
          <cell r="AQ184">
            <v>-98.583333333333485</v>
          </cell>
          <cell r="AR184">
            <v>-49.75</v>
          </cell>
          <cell r="AS184">
            <v>967.74999999999818</v>
          </cell>
          <cell r="AT184">
            <v>1.1666666666669698</v>
          </cell>
        </row>
      </sheetData>
      <sheetData sheetId="4"/>
      <sheetData sheetId="5"/>
      <sheetData sheetId="6"/>
      <sheetData sheetId="7">
        <row r="268">
          <cell r="E268" t="str">
            <v>DICIEMBRE 25</v>
          </cell>
          <cell r="F268" t="str">
            <v>% VAR</v>
          </cell>
          <cell r="G268" t="str">
            <v>CUOTA</v>
          </cell>
        </row>
        <row r="269">
          <cell r="C269" t="str">
            <v>Canarias</v>
          </cell>
          <cell r="E269">
            <v>5872704</v>
          </cell>
          <cell r="F269">
            <v>-1.5637948374120025E-2</v>
          </cell>
          <cell r="G269">
            <v>0.31664821031633961</v>
          </cell>
        </row>
        <row r="270">
          <cell r="C270" t="str">
            <v>Andalucía</v>
          </cell>
          <cell r="E270">
            <v>2693046</v>
          </cell>
          <cell r="F270">
            <v>7.0579947859313874E-2</v>
          </cell>
          <cell r="G270">
            <v>0.14520537663733385</v>
          </cell>
        </row>
        <row r="271">
          <cell r="C271" t="str">
            <v>Cataluña</v>
          </cell>
          <cell r="E271">
            <v>2660441</v>
          </cell>
          <cell r="F271">
            <v>7.1671239983951862E-2</v>
          </cell>
          <cell r="G271">
            <v>0.14344735939393724</v>
          </cell>
        </row>
        <row r="272">
          <cell r="C272" t="str">
            <v>Madrid</v>
          </cell>
          <cell r="E272">
            <v>2290709</v>
          </cell>
          <cell r="F272">
            <v>5.7618684415617905E-2</v>
          </cell>
          <cell r="G272">
            <v>0.12351191294598399</v>
          </cell>
        </row>
        <row r="273">
          <cell r="C273" t="str">
            <v>C. Valenciana</v>
          </cell>
          <cell r="E273">
            <v>1613381</v>
          </cell>
          <cell r="F273">
            <v>2.9538150919027117E-2</v>
          </cell>
          <cell r="G273">
            <v>8.6991308638812076E-2</v>
          </cell>
        </row>
        <row r="274">
          <cell r="C274" t="str">
            <v>Baleares</v>
          </cell>
          <cell r="E274">
            <v>323934</v>
          </cell>
          <cell r="F274">
            <v>4.0083480494461421E-2</v>
          </cell>
          <cell r="G274">
            <v>1.7466080592621926E-2</v>
          </cell>
        </row>
        <row r="275">
          <cell r="C275" t="str">
            <v>España</v>
          </cell>
          <cell r="E275">
            <v>18546462</v>
          </cell>
          <cell r="F275">
            <v>2.8899905611631027E-2</v>
          </cell>
          <cell r="G275">
            <v>1</v>
          </cell>
        </row>
        <row r="277">
          <cell r="E277" t="str">
            <v>DICIEMBRE 25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1309357</v>
          </cell>
          <cell r="F278">
            <v>5.1871483336921598E-2</v>
          </cell>
          <cell r="G278">
            <v>0.18112690809229781</v>
          </cell>
        </row>
        <row r="279">
          <cell r="C279" t="str">
            <v>Madrid</v>
          </cell>
          <cell r="E279">
            <v>1140478</v>
          </cell>
          <cell r="F279">
            <v>1.6558502042515411E-2</v>
          </cell>
          <cell r="G279">
            <v>0.15776541759603196</v>
          </cell>
        </row>
        <row r="280">
          <cell r="C280" t="str">
            <v>Cataluña</v>
          </cell>
          <cell r="E280">
            <v>957507</v>
          </cell>
          <cell r="F280">
            <v>6.0250582718318624E-2</v>
          </cell>
          <cell r="G280">
            <v>0.13245454248667995</v>
          </cell>
        </row>
        <row r="281">
          <cell r="C281" t="str">
            <v>C. Valenciana</v>
          </cell>
          <cell r="E281">
            <v>751568</v>
          </cell>
          <cell r="F281">
            <v>-7.6214333299736703E-2</v>
          </cell>
          <cell r="G281">
            <v>0.10396644159011795</v>
          </cell>
        </row>
        <row r="282">
          <cell r="C282" t="str">
            <v>Canarias</v>
          </cell>
          <cell r="E282">
            <v>529981</v>
          </cell>
          <cell r="F282">
            <v>-0.13706222655696654</v>
          </cell>
          <cell r="G282">
            <v>7.3313710376668909E-2</v>
          </cell>
        </row>
        <row r="283">
          <cell r="C283" t="str">
            <v>Baleares</v>
          </cell>
          <cell r="E283">
            <v>75792</v>
          </cell>
          <cell r="F283">
            <v>-0.10644769573572588</v>
          </cell>
          <cell r="G283">
            <v>1.0484513099278069E-2</v>
          </cell>
        </row>
        <row r="284">
          <cell r="C284" t="str">
            <v>España</v>
          </cell>
          <cell r="E284">
            <v>7228948</v>
          </cell>
          <cell r="F284">
            <v>3.0894934604450697E-3</v>
          </cell>
          <cell r="G284">
            <v>1</v>
          </cell>
        </row>
        <row r="286">
          <cell r="E286" t="str">
            <v>DICIEMBRE 25</v>
          </cell>
          <cell r="F286" t="str">
            <v>% VAR</v>
          </cell>
          <cell r="G286" t="str">
            <v>CUOTA</v>
          </cell>
        </row>
        <row r="287">
          <cell r="C287" t="str">
            <v>Canarias</v>
          </cell>
          <cell r="E287">
            <v>5342723</v>
          </cell>
          <cell r="F287">
            <v>-1.7037127971477606E-3</v>
          </cell>
          <cell r="G287">
            <v>0.47207566962143804</v>
          </cell>
        </row>
        <row r="288">
          <cell r="C288" t="str">
            <v>Cataluña</v>
          </cell>
          <cell r="E288">
            <v>1702934</v>
          </cell>
          <cell r="F288">
            <v>7.8201442174062441E-2</v>
          </cell>
          <cell r="G288">
            <v>0.15046891039852039</v>
          </cell>
        </row>
        <row r="289">
          <cell r="C289" t="str">
            <v>Andalucía</v>
          </cell>
          <cell r="E289">
            <v>1383688</v>
          </cell>
          <cell r="F289">
            <v>8.8906779107477352E-2</v>
          </cell>
          <cell r="G289">
            <v>0.12226077210949331</v>
          </cell>
        </row>
        <row r="290">
          <cell r="C290" t="str">
            <v>Madrid</v>
          </cell>
          <cell r="E290">
            <v>1150231</v>
          </cell>
          <cell r="F290">
            <v>0.10174222302255442</v>
          </cell>
          <cell r="G290">
            <v>0.10163283208662256</v>
          </cell>
        </row>
        <row r="291">
          <cell r="C291" t="str">
            <v>C. Valenciana</v>
          </cell>
          <cell r="E291">
            <v>861814</v>
          </cell>
          <cell r="F291">
            <v>0.14372052160665039</v>
          </cell>
          <cell r="G291">
            <v>7.6148701914572403E-2</v>
          </cell>
        </row>
        <row r="292">
          <cell r="C292" t="str">
            <v>Baleares</v>
          </cell>
          <cell r="E292">
            <v>248142</v>
          </cell>
          <cell r="F292">
            <v>9.492606859669328E-2</v>
          </cell>
          <cell r="G292">
            <v>2.1925486462839809E-2</v>
          </cell>
        </row>
        <row r="293">
          <cell r="C293" t="str">
            <v>España</v>
          </cell>
          <cell r="E293">
            <v>11317514</v>
          </cell>
          <cell r="F293">
            <v>4.6092918262416571E-2</v>
          </cell>
          <cell r="G293">
            <v>1</v>
          </cell>
        </row>
        <row r="427">
          <cell r="D427" t="str">
            <v>99,48 €</v>
          </cell>
          <cell r="E427">
            <v>-3.5298681148176914E-2</v>
          </cell>
          <cell r="F427">
            <v>-3.6400000000000006</v>
          </cell>
          <cell r="G427" t="str">
            <v>50,87 €</v>
          </cell>
          <cell r="H427">
            <v>3.1218325562538007E-2</v>
          </cell>
          <cell r="I427">
            <v>1.5399999999999991</v>
          </cell>
        </row>
        <row r="428">
          <cell r="D428" t="str">
            <v>130,06 €</v>
          </cell>
          <cell r="E428">
            <v>4.6423686539544651E-2</v>
          </cell>
          <cell r="F428">
            <v>5.769999999999996</v>
          </cell>
          <cell r="G428" t="str">
            <v>62,27 €</v>
          </cell>
          <cell r="H428">
            <v>-6.5435989794386806E-2</v>
          </cell>
          <cell r="I428">
            <v>-4.3599999999999923</v>
          </cell>
        </row>
        <row r="429">
          <cell r="D429" t="str">
            <v>161,83 €</v>
          </cell>
          <cell r="E429">
            <v>3.4520232691938935E-2</v>
          </cell>
          <cell r="F429">
            <v>5.4000000000000057</v>
          </cell>
          <cell r="G429" t="str">
            <v>131,96 €</v>
          </cell>
          <cell r="H429">
            <v>1.6014782876501377E-2</v>
          </cell>
          <cell r="I429">
            <v>2.0800000000000125</v>
          </cell>
        </row>
        <row r="430">
          <cell r="D430" t="str">
            <v>115,56 €</v>
          </cell>
          <cell r="E430">
            <v>1.4218009478673022E-2</v>
          </cell>
          <cell r="F430">
            <v>1.6200000000000045</v>
          </cell>
          <cell r="G430" t="str">
            <v>64,06 €</v>
          </cell>
          <cell r="H430">
            <v>6.1826620255262865E-2</v>
          </cell>
          <cell r="I430">
            <v>3.730000000000004</v>
          </cell>
        </row>
        <row r="431">
          <cell r="D431" t="str">
            <v>89,45 €</v>
          </cell>
          <cell r="E431">
            <v>7.6413959085439354E-2</v>
          </cell>
          <cell r="F431">
            <v>6.3500000000000085</v>
          </cell>
          <cell r="G431" t="str">
            <v>48,29 €</v>
          </cell>
          <cell r="H431">
            <v>9.0806415179579769E-2</v>
          </cell>
          <cell r="I431">
            <v>4.019999999999996</v>
          </cell>
        </row>
        <row r="432">
          <cell r="D432" t="str">
            <v>140,91 €</v>
          </cell>
          <cell r="E432">
            <v>6.3632246376811752E-2</v>
          </cell>
          <cell r="F432">
            <v>8.4300000000000068</v>
          </cell>
          <cell r="G432" t="str">
            <v>95,63 €</v>
          </cell>
          <cell r="H432">
            <v>8.4240362811791369E-2</v>
          </cell>
          <cell r="I432">
            <v>7.4299999999999926</v>
          </cell>
        </row>
        <row r="433">
          <cell r="D433" t="str">
            <v>120,31 €</v>
          </cell>
          <cell r="E433">
            <v>2.4961662974953169E-2</v>
          </cell>
          <cell r="F433">
            <v>2.9300000000000068</v>
          </cell>
          <cell r="G433" t="str">
            <v>69,15 €</v>
          </cell>
          <cell r="H433">
            <v>4.4561933534743137E-2</v>
          </cell>
          <cell r="I433">
            <v>2.9500000000000028</v>
          </cell>
        </row>
        <row r="436">
          <cell r="D436" t="str">
            <v>65,27 €</v>
          </cell>
          <cell r="E436">
            <v>-8.9583965988461189E-3</v>
          </cell>
          <cell r="F436">
            <v>-0.59000000000000341</v>
          </cell>
          <cell r="G436" t="str">
            <v>21,23 €</v>
          </cell>
          <cell r="H436">
            <v>-7.6555023923444931E-2</v>
          </cell>
          <cell r="I436">
            <v>-1.759999999999998</v>
          </cell>
        </row>
        <row r="437">
          <cell r="D437" t="str">
            <v>80,50 €</v>
          </cell>
          <cell r="E437">
            <v>1.8987341772152E-2</v>
          </cell>
          <cell r="F437">
            <v>1.5</v>
          </cell>
          <cell r="G437" t="str">
            <v>34,71 €</v>
          </cell>
          <cell r="H437">
            <v>0.16320375335120652</v>
          </cell>
          <cell r="I437">
            <v>4.870000000000001</v>
          </cell>
        </row>
        <row r="438">
          <cell r="D438" t="str">
            <v>84,68 €</v>
          </cell>
          <cell r="E438">
            <v>3.6855638545365554E-2</v>
          </cell>
          <cell r="F438">
            <v>3.0100000000000051</v>
          </cell>
          <cell r="G438" t="str">
            <v>45,45 €</v>
          </cell>
          <cell r="H438">
            <v>0.18051948051948052</v>
          </cell>
          <cell r="I438">
            <v>6.9500000000000028</v>
          </cell>
        </row>
        <row r="439">
          <cell r="D439" t="str">
            <v>93,65 €</v>
          </cell>
          <cell r="E439">
            <v>5.0241112481776318E-2</v>
          </cell>
          <cell r="F439">
            <v>4.480000000000004</v>
          </cell>
          <cell r="G439" t="str">
            <v>49,59 €</v>
          </cell>
          <cell r="H439">
            <v>0.14262672811059929</v>
          </cell>
          <cell r="I439">
            <v>6.1900000000000048</v>
          </cell>
        </row>
        <row r="440">
          <cell r="D440" t="str">
            <v>77,89 €</v>
          </cell>
          <cell r="E440">
            <v>-9.7889651665394872E-3</v>
          </cell>
          <cell r="F440">
            <v>-0.76999999999999602</v>
          </cell>
          <cell r="G440" t="str">
            <v>27,33 €</v>
          </cell>
          <cell r="H440">
            <v>-5.2686308492201128E-2</v>
          </cell>
          <cell r="I440">
            <v>-1.5200000000000031</v>
          </cell>
        </row>
        <row r="441">
          <cell r="D441" t="str">
            <v>70,82 €</v>
          </cell>
          <cell r="E441">
            <v>4.3158049786419017E-2</v>
          </cell>
          <cell r="F441">
            <v>2.9299999999999926</v>
          </cell>
          <cell r="G441" t="str">
            <v>25,33 €</v>
          </cell>
          <cell r="H441">
            <v>5.1037344398340068E-2</v>
          </cell>
          <cell r="I441">
            <v>1.2299999999999969</v>
          </cell>
        </row>
        <row r="442">
          <cell r="D442" t="str">
            <v>112,90 €</v>
          </cell>
          <cell r="E442">
            <v>-8.3380693350653567E-2</v>
          </cell>
          <cell r="F442">
            <v>-10.269999999999996</v>
          </cell>
          <cell r="G442" t="str">
            <v>62,05 €</v>
          </cell>
          <cell r="H442">
            <v>-3.2128514056225521E-3</v>
          </cell>
          <cell r="I442">
            <v>-0.20000000000000284</v>
          </cell>
        </row>
        <row r="443">
          <cell r="D443" t="str">
            <v>107,33 €</v>
          </cell>
          <cell r="E443">
            <v>-5.9992993519005111E-2</v>
          </cell>
          <cell r="F443">
            <v>-6.8500000000000085</v>
          </cell>
          <cell r="G443" t="str">
            <v>64,02 €</v>
          </cell>
          <cell r="H443">
            <v>-5.0007419498442007E-2</v>
          </cell>
          <cell r="I443">
            <v>-3.3700000000000045</v>
          </cell>
        </row>
        <row r="581">
          <cell r="E581" t="str">
            <v>ENE-DIC 25</v>
          </cell>
          <cell r="F581" t="str">
            <v>% VAR</v>
          </cell>
          <cell r="G581" t="str">
            <v>CUOTA</v>
          </cell>
        </row>
        <row r="582">
          <cell r="C582" t="str">
            <v>Canarias</v>
          </cell>
          <cell r="E582">
            <v>72828582</v>
          </cell>
          <cell r="F582">
            <v>-9.044028392372061E-4</v>
          </cell>
          <cell r="G582">
            <v>0.19860015605645831</v>
          </cell>
        </row>
        <row r="583">
          <cell r="C583" t="str">
            <v>Baleares</v>
          </cell>
          <cell r="E583">
            <v>63604958</v>
          </cell>
          <cell r="F583">
            <v>8.9522622261761775E-3</v>
          </cell>
          <cell r="G583">
            <v>0.1734477623739053</v>
          </cell>
        </row>
        <row r="584">
          <cell r="C584" t="str">
            <v>Cataluña</v>
          </cell>
          <cell r="E584">
            <v>60691819</v>
          </cell>
          <cell r="F584">
            <v>4.3799516545137696E-3</v>
          </cell>
          <cell r="G584">
            <v>0.16550376780300791</v>
          </cell>
        </row>
        <row r="585">
          <cell r="C585" t="str">
            <v>Andalucía</v>
          </cell>
          <cell r="E585">
            <v>57143535</v>
          </cell>
          <cell r="F585">
            <v>9.5426620046135113E-3</v>
          </cell>
          <cell r="G585">
            <v>0.15582776235596194</v>
          </cell>
        </row>
        <row r="586">
          <cell r="C586" t="str">
            <v>C. Valenciana</v>
          </cell>
          <cell r="E586">
            <v>31612213</v>
          </cell>
          <cell r="F586">
            <v>1.808430429694563E-2</v>
          </cell>
          <cell r="G586">
            <v>8.6205034653702314E-2</v>
          </cell>
        </row>
        <row r="587">
          <cell r="C587" t="str">
            <v>Madrid</v>
          </cell>
          <cell r="E587">
            <v>27609369</v>
          </cell>
          <cell r="F587">
            <v>3.0933337117118098E-2</v>
          </cell>
          <cell r="G587">
            <v>7.5289465226994839E-2</v>
          </cell>
        </row>
        <row r="588">
          <cell r="C588" t="str">
            <v>España</v>
          </cell>
          <cell r="E588">
            <v>366709591</v>
          </cell>
          <cell r="F588">
            <v>1.0038175524894832E-2</v>
          </cell>
          <cell r="G588">
            <v>1</v>
          </cell>
        </row>
        <row r="590">
          <cell r="E590" t="str">
            <v>ENE-DIC 25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25294559</v>
          </cell>
          <cell r="F591">
            <v>8.818359947282417E-4</v>
          </cell>
          <cell r="G591">
            <v>0.20769866954017044</v>
          </cell>
        </row>
        <row r="592">
          <cell r="C592" t="str">
            <v>Cataluña</v>
          </cell>
          <cell r="E592">
            <v>16751015</v>
          </cell>
          <cell r="F592">
            <v>1.1981619660904608E-2</v>
          </cell>
          <cell r="G592">
            <v>0.1375459255465746</v>
          </cell>
        </row>
        <row r="593">
          <cell r="C593" t="str">
            <v>C. Valenciana</v>
          </cell>
          <cell r="E593">
            <v>14976012</v>
          </cell>
          <cell r="F593">
            <v>-1.7459112987256553E-2</v>
          </cell>
          <cell r="G593">
            <v>0.12297102184772729</v>
          </cell>
        </row>
        <row r="594">
          <cell r="C594" t="str">
            <v>Madrid</v>
          </cell>
          <cell r="E594">
            <v>11448920</v>
          </cell>
          <cell r="F594">
            <v>-2.5087088372313215E-2</v>
          </cell>
          <cell r="G594">
            <v>9.400936587476573E-2</v>
          </cell>
        </row>
        <row r="595">
          <cell r="C595" t="str">
            <v>Canarias</v>
          </cell>
          <cell r="E595">
            <v>9221503</v>
          </cell>
          <cell r="F595">
            <v>-4.2941185616834909E-3</v>
          </cell>
          <cell r="G595">
            <v>7.5719600577368845E-2</v>
          </cell>
        </row>
        <row r="596">
          <cell r="C596" t="str">
            <v>Baleares</v>
          </cell>
          <cell r="E596">
            <v>5215662</v>
          </cell>
          <cell r="F596">
            <v>-4.3192495325263147E-2</v>
          </cell>
          <cell r="G596">
            <v>4.2826841067726246E-2</v>
          </cell>
        </row>
        <row r="597">
          <cell r="C597" t="str">
            <v>España</v>
          </cell>
          <cell r="E597">
            <v>121784887</v>
          </cell>
          <cell r="F597">
            <v>-1.9510672097928783E-3</v>
          </cell>
          <cell r="G597">
            <v>1</v>
          </cell>
        </row>
        <row r="599">
          <cell r="E599" t="str">
            <v>ENE-DIC 25</v>
          </cell>
          <cell r="F599" t="str">
            <v>% VAR</v>
          </cell>
          <cell r="G599" t="str">
            <v>CUOTA</v>
          </cell>
        </row>
        <row r="600">
          <cell r="C600" t="str">
            <v>Canarias</v>
          </cell>
          <cell r="E600">
            <v>63607079</v>
          </cell>
          <cell r="F600">
            <v>-4.110430657815467E-4</v>
          </cell>
          <cell r="G600">
            <v>0.25970054347927052</v>
          </cell>
        </row>
        <row r="601">
          <cell r="C601" t="str">
            <v>Baleares</v>
          </cell>
          <cell r="E601">
            <v>58389297</v>
          </cell>
          <cell r="F601">
            <v>1.3888019469106894E-2</v>
          </cell>
          <cell r="G601">
            <v>0.23839692692495026</v>
          </cell>
        </row>
        <row r="602">
          <cell r="C602" t="str">
            <v>Cataluña</v>
          </cell>
          <cell r="E602">
            <v>43940804</v>
          </cell>
          <cell r="F602">
            <v>1.5120184371479883E-3</v>
          </cell>
          <cell r="G602">
            <v>0.17940535643392935</v>
          </cell>
        </row>
        <row r="603">
          <cell r="C603" t="str">
            <v>Andalucía</v>
          </cell>
          <cell r="E603">
            <v>31848973</v>
          </cell>
          <cell r="F603">
            <v>1.6528553165120252E-2</v>
          </cell>
          <cell r="G603">
            <v>0.1300357716058084</v>
          </cell>
        </row>
        <row r="604">
          <cell r="C604" t="str">
            <v>C. Valenciana</v>
          </cell>
          <cell r="E604">
            <v>16636203</v>
          </cell>
          <cell r="F604">
            <v>5.2354304064564428E-2</v>
          </cell>
          <cell r="G604">
            <v>6.7923744156392879E-2</v>
          </cell>
        </row>
        <row r="605">
          <cell r="C605" t="str">
            <v>Madrid</v>
          </cell>
          <cell r="E605">
            <v>16160451</v>
          </cell>
          <cell r="F605">
            <v>7.4682711444572725E-2</v>
          </cell>
          <cell r="G605">
            <v>6.5981302294515376E-2</v>
          </cell>
        </row>
        <row r="606">
          <cell r="C606" t="str">
            <v>España</v>
          </cell>
          <cell r="E606">
            <v>244924705</v>
          </cell>
          <cell r="F606">
            <v>1.6107504498446223E-2</v>
          </cell>
          <cell r="G606">
            <v>1</v>
          </cell>
        </row>
        <row r="739">
          <cell r="D739" t="str">
            <v>122,37 €</v>
          </cell>
          <cell r="E739">
            <v>4.9755511709702382E-2</v>
          </cell>
          <cell r="F739">
            <v>5.8000000000000114</v>
          </cell>
          <cell r="G739" t="str">
            <v>81,94 €</v>
          </cell>
          <cell r="H739">
            <v>6.7483064095883227E-2</v>
          </cell>
          <cell r="I739">
            <v>5.1799999999999926</v>
          </cell>
        </row>
        <row r="740">
          <cell r="D740" t="str">
            <v>157,78 €</v>
          </cell>
          <cell r="E740">
            <v>8.2167352537722893E-2</v>
          </cell>
          <cell r="F740">
            <v>11.97999999999999</v>
          </cell>
          <cell r="G740" t="str">
            <v>129,12 €</v>
          </cell>
          <cell r="H740">
            <v>9.026429114244694E-2</v>
          </cell>
          <cell r="I740">
            <v>10.689999999999998</v>
          </cell>
        </row>
        <row r="741">
          <cell r="D741" t="str">
            <v>142,44 €</v>
          </cell>
          <cell r="E741">
            <v>4.9977885891198559E-2</v>
          </cell>
          <cell r="F741">
            <v>6.7800000000000011</v>
          </cell>
          <cell r="G741" t="str">
            <v>120,01 €</v>
          </cell>
          <cell r="H741">
            <v>5.5404098144402614E-2</v>
          </cell>
          <cell r="I741">
            <v>6.3000000000000114</v>
          </cell>
        </row>
        <row r="742">
          <cell r="D742" t="str">
            <v>133,22 €</v>
          </cell>
          <cell r="E742">
            <v>1.6868941302190743E-2</v>
          </cell>
          <cell r="F742">
            <v>2.210000000000008</v>
          </cell>
          <cell r="G742" t="str">
            <v>96,02 €</v>
          </cell>
          <cell r="H742">
            <v>2.9815529815529818E-2</v>
          </cell>
          <cell r="I742">
            <v>2.7800000000000011</v>
          </cell>
        </row>
        <row r="743">
          <cell r="D743" t="str">
            <v>105,41 €</v>
          </cell>
          <cell r="E743">
            <v>2.9595624145341004E-2</v>
          </cell>
          <cell r="F743">
            <v>3.0300000000000011</v>
          </cell>
          <cell r="G743" t="str">
            <v>73,89 €</v>
          </cell>
          <cell r="H743">
            <v>3.2993149727387205E-2</v>
          </cell>
          <cell r="I743">
            <v>2.3599999999999994</v>
          </cell>
        </row>
        <row r="744">
          <cell r="D744" t="str">
            <v>148,21 €</v>
          </cell>
          <cell r="E744">
            <v>8.2852341638050664E-2</v>
          </cell>
          <cell r="F744">
            <v>11.340000000000003</v>
          </cell>
          <cell r="G744" t="str">
            <v>108,35 €</v>
          </cell>
          <cell r="H744">
            <v>8.7851405622489942E-2</v>
          </cell>
          <cell r="I744">
            <v>8.75</v>
          </cell>
        </row>
        <row r="745">
          <cell r="D745" t="str">
            <v>127,72 €</v>
          </cell>
          <cell r="E745">
            <v>5.0588138521016734E-2</v>
          </cell>
          <cell r="F745">
            <v>6.1500000000000057</v>
          </cell>
          <cell r="G745" t="str">
            <v>89,65 €</v>
          </cell>
          <cell r="H745">
            <v>6.333768236270898E-2</v>
          </cell>
          <cell r="I745">
            <v>5.3400000000000034</v>
          </cell>
        </row>
        <row r="749">
          <cell r="D749" t="str">
            <v>105,95 €</v>
          </cell>
          <cell r="E749">
            <v>0.12497345508600555</v>
          </cell>
          <cell r="F749">
            <v>11.769999999999996</v>
          </cell>
          <cell r="G749" t="str">
            <v>66,50 €</v>
          </cell>
          <cell r="H749">
            <v>0.1936815652486088</v>
          </cell>
          <cell r="I749">
            <v>10.79</v>
          </cell>
        </row>
        <row r="750">
          <cell r="D750" t="str">
            <v>120,97 €</v>
          </cell>
          <cell r="E750">
            <v>3.9004149377592778E-3</v>
          </cell>
          <cell r="F750">
            <v>0.46999999999999886</v>
          </cell>
          <cell r="G750" t="str">
            <v>78,87 €</v>
          </cell>
          <cell r="H750">
            <v>2.7890003909813554E-2</v>
          </cell>
          <cell r="I750">
            <v>2.1400000000000006</v>
          </cell>
        </row>
        <row r="751">
          <cell r="D751" t="str">
            <v>85,60 €</v>
          </cell>
          <cell r="E751">
            <v>1.0864430798299241E-2</v>
          </cell>
          <cell r="F751">
            <v>0.91999999999998749</v>
          </cell>
          <cell r="G751" t="str">
            <v>49,20 €</v>
          </cell>
          <cell r="H751">
            <v>5.6247316444826279E-2</v>
          </cell>
          <cell r="I751">
            <v>2.6200000000000045</v>
          </cell>
        </row>
        <row r="752">
          <cell r="D752" t="str">
            <v>95,83 €</v>
          </cell>
          <cell r="E752">
            <v>3.9934888768312415E-2</v>
          </cell>
          <cell r="F752">
            <v>3.6799999999999926</v>
          </cell>
          <cell r="G752" t="str">
            <v>57,92 €</v>
          </cell>
          <cell r="H752">
            <v>6.9621421975992748E-2</v>
          </cell>
          <cell r="I752">
            <v>3.7700000000000031</v>
          </cell>
        </row>
        <row r="753">
          <cell r="D753" t="str">
            <v>116,66 €</v>
          </cell>
          <cell r="E753">
            <v>7.3624148720780491E-2</v>
          </cell>
          <cell r="F753">
            <v>8</v>
          </cell>
          <cell r="G753" t="str">
            <v>71,27 €</v>
          </cell>
          <cell r="H753">
            <v>7.8214826021180128E-2</v>
          </cell>
          <cell r="I753">
            <v>5.1700000000000017</v>
          </cell>
        </row>
        <row r="754">
          <cell r="D754" t="str">
            <v>67,99 €</v>
          </cell>
          <cell r="E754">
            <v>5.345522156801974E-2</v>
          </cell>
          <cell r="F754">
            <v>3.4499999999999886</v>
          </cell>
          <cell r="G754" t="str">
            <v>28,81 €</v>
          </cell>
          <cell r="H754">
            <v>0.10298621745788661</v>
          </cell>
          <cell r="I754">
            <v>2.6899999999999977</v>
          </cell>
        </row>
        <row r="755">
          <cell r="D755" t="str">
            <v>142,16 €</v>
          </cell>
          <cell r="E755">
            <v>6.7828438368511934E-2</v>
          </cell>
          <cell r="F755">
            <v>9.0300000000000011</v>
          </cell>
          <cell r="G755" t="str">
            <v>106,63 €</v>
          </cell>
          <cell r="H755">
            <v>7.1873743466023265E-2</v>
          </cell>
          <cell r="I755">
            <v>7.1499999999999915</v>
          </cell>
        </row>
        <row r="756">
          <cell r="D756" t="str">
            <v>121,08 €</v>
          </cell>
          <cell r="E756">
            <v>1.5516229136962156E-2</v>
          </cell>
          <cell r="F756">
            <v>1.8499999999999943</v>
          </cell>
          <cell r="G756" t="str">
            <v>83,93 €</v>
          </cell>
          <cell r="H756">
            <v>1.0961214165261524E-2</v>
          </cell>
          <cell r="I756">
            <v>0.9100000000000108</v>
          </cell>
        </row>
        <row r="776">
          <cell r="D776" t="str">
            <v>Ene.26</v>
          </cell>
          <cell r="F776" t="str">
            <v>Feb.26</v>
          </cell>
          <cell r="H776" t="str">
            <v>Mar.26</v>
          </cell>
        </row>
        <row r="778">
          <cell r="C778">
            <v>2456.4701336222647</v>
          </cell>
          <cell r="D778">
            <v>7.9706817958850138</v>
          </cell>
          <cell r="E778">
            <v>3071.927661819861</v>
          </cell>
          <cell r="F778">
            <v>4.689878302643379</v>
          </cell>
          <cell r="G778">
            <v>3870.5621081339855</v>
          </cell>
          <cell r="H778">
            <v>6.6968050500777849</v>
          </cell>
          <cell r="I778">
            <v>9398.9599035761094</v>
          </cell>
          <cell r="J778">
            <v>6.3583762255041307</v>
          </cell>
        </row>
        <row r="779">
          <cell r="C779">
            <v>87.563659728387961</v>
          </cell>
          <cell r="D779">
            <v>-3.6915313150154532</v>
          </cell>
          <cell r="E779">
            <v>176.32287070297832</v>
          </cell>
          <cell r="F779">
            <v>-5.7399386811834034</v>
          </cell>
          <cell r="G779">
            <v>246.34264701896947</v>
          </cell>
          <cell r="H779">
            <v>0.48977613749153193</v>
          </cell>
          <cell r="I779">
            <v>510.22917745033578</v>
          </cell>
          <cell r="J779">
            <v>-2.464591921132012</v>
          </cell>
        </row>
        <row r="780">
          <cell r="C780">
            <v>247.28672983080102</v>
          </cell>
          <cell r="D780">
            <v>9.6318644760401924</v>
          </cell>
          <cell r="E780">
            <v>325.8340257588689</v>
          </cell>
          <cell r="F780">
            <v>11.576678101295059</v>
          </cell>
          <cell r="G780">
            <v>415.19091761120467</v>
          </cell>
          <cell r="H780">
            <v>10.876056873612583</v>
          </cell>
          <cell r="I780">
            <v>988.31167320087457</v>
          </cell>
          <cell r="J780">
            <v>10.790814123041542</v>
          </cell>
        </row>
        <row r="781">
          <cell r="C781">
            <v>131.53091593911984</v>
          </cell>
          <cell r="D781">
            <v>-1.1848153836585027</v>
          </cell>
          <cell r="E781">
            <v>144.16480525431533</v>
          </cell>
          <cell r="F781">
            <v>4.6325392680577409</v>
          </cell>
          <cell r="G781">
            <v>176.17519622859231</v>
          </cell>
          <cell r="H781">
            <v>1.6573263178319593</v>
          </cell>
          <cell r="I781">
            <v>451.87091742202745</v>
          </cell>
          <cell r="J781">
            <v>1.7285093241062839</v>
          </cell>
        </row>
        <row r="782">
          <cell r="C782">
            <v>408.56518183377955</v>
          </cell>
          <cell r="D782">
            <v>9.9570420040960386</v>
          </cell>
          <cell r="E782">
            <v>458.36540373627776</v>
          </cell>
          <cell r="F782">
            <v>6.0922970198122783</v>
          </cell>
          <cell r="G782">
            <v>513.57343025032242</v>
          </cell>
          <cell r="H782">
            <v>3.661321235587863</v>
          </cell>
          <cell r="I782">
            <v>1380.5040158203799</v>
          </cell>
          <cell r="J782">
            <v>6.2706028747542462</v>
          </cell>
        </row>
        <row r="783">
          <cell r="C783">
            <v>62.221602129753897</v>
          </cell>
          <cell r="D783">
            <v>14.317004041510771</v>
          </cell>
          <cell r="E783">
            <v>102.78081686211694</v>
          </cell>
          <cell r="F783">
            <v>-0.72172082710288521</v>
          </cell>
          <cell r="G783">
            <v>163.56335852272287</v>
          </cell>
          <cell r="H783">
            <v>12.840448512064683</v>
          </cell>
          <cell r="I783">
            <v>328.56577751459366</v>
          </cell>
          <cell r="J783">
            <v>8.4704852676699289</v>
          </cell>
        </row>
        <row r="784">
          <cell r="C784">
            <v>55.987343999320345</v>
          </cell>
          <cell r="D784">
            <v>-3.5050343852737029</v>
          </cell>
          <cell r="E784">
            <v>68.059180031031133</v>
          </cell>
          <cell r="F784">
            <v>1.2785417128439462</v>
          </cell>
          <cell r="G784">
            <v>84.18235844743262</v>
          </cell>
          <cell r="H784">
            <v>6.4561863088288902</v>
          </cell>
          <cell r="I784">
            <v>208.22888247778411</v>
          </cell>
          <cell r="J784">
            <v>1.9240924912549815</v>
          </cell>
        </row>
        <row r="785">
          <cell r="C785">
            <v>920.2109333625782</v>
          </cell>
          <cell r="D785">
            <v>9.2264425698625701</v>
          </cell>
          <cell r="E785">
            <v>1204.6943944921165</v>
          </cell>
          <cell r="F785">
            <v>3.8047316369477073</v>
          </cell>
          <cell r="G785">
            <v>1563.4845230837648</v>
          </cell>
          <cell r="H785">
            <v>7.2866818466368244</v>
          </cell>
          <cell r="I785">
            <v>3688.3898509384599</v>
          </cell>
          <cell r="J785">
            <v>6.5911586355132386</v>
          </cell>
        </row>
        <row r="786">
          <cell r="C786">
            <v>543.10376679852368</v>
          </cell>
          <cell r="D786">
            <v>8.8294883182992265</v>
          </cell>
          <cell r="E786">
            <v>591.706164982156</v>
          </cell>
          <cell r="F786">
            <v>6.780724625568638</v>
          </cell>
          <cell r="G786">
            <v>708.04967697097629</v>
          </cell>
          <cell r="H786">
            <v>7.6128757023187177</v>
          </cell>
          <cell r="I786">
            <v>1842.859608751656</v>
          </cell>
          <cell r="J786">
            <v>7.6982098265684726</v>
          </cell>
        </row>
        <row r="790">
          <cell r="C790">
            <v>41.549148223831089</v>
          </cell>
          <cell r="D790">
            <v>1.6391482238310928</v>
          </cell>
          <cell r="E790">
            <v>49.79970563115954</v>
          </cell>
          <cell r="F790">
            <v>1.1497056311595415</v>
          </cell>
          <cell r="G790">
            <v>49.905750300447785</v>
          </cell>
          <cell r="H790">
            <v>2.0557503004477837</v>
          </cell>
          <cell r="I790">
            <v>47.382117526482681</v>
          </cell>
          <cell r="J790">
            <v>1.6258973055773609</v>
          </cell>
        </row>
        <row r="791">
          <cell r="C791">
            <v>26.302671817668116</v>
          </cell>
          <cell r="D791">
            <v>-0.72732818233188468</v>
          </cell>
          <cell r="E791">
            <v>36.566895746780787</v>
          </cell>
          <cell r="F791">
            <v>-2.0831042532192114</v>
          </cell>
          <cell r="G791">
            <v>37.980879486487275</v>
          </cell>
          <cell r="H791">
            <v>-1.1591205135127254</v>
          </cell>
          <cell r="I791">
            <v>34.858935726709333</v>
          </cell>
          <cell r="J791">
            <v>-1.3014285014426434</v>
          </cell>
        </row>
        <row r="792">
          <cell r="C792">
            <v>35.43878725868646</v>
          </cell>
          <cell r="D792">
            <v>1.7087872586864634</v>
          </cell>
          <cell r="E792">
            <v>43.622278965753075</v>
          </cell>
          <cell r="F792">
            <v>3.002278965753078</v>
          </cell>
          <cell r="G792">
            <v>42.752474142624997</v>
          </cell>
          <cell r="H792">
            <v>2.652474142624996</v>
          </cell>
          <cell r="I792">
            <v>40.908968287656094</v>
          </cell>
          <cell r="J792">
            <v>2.4828778190506497</v>
          </cell>
        </row>
        <row r="793">
          <cell r="C793">
            <v>38.899184988656458</v>
          </cell>
          <cell r="D793">
            <v>-8.1501134354056148E-4</v>
          </cell>
          <cell r="E793">
            <v>45.683595035393047</v>
          </cell>
          <cell r="F793">
            <v>2.0335950353930485</v>
          </cell>
          <cell r="G793">
            <v>49.634111693799106</v>
          </cell>
          <cell r="H793">
            <v>1.1141116937991029</v>
          </cell>
          <cell r="I793">
            <v>44.799441121735654</v>
          </cell>
          <cell r="J793">
            <v>1.037024068088904</v>
          </cell>
        </row>
        <row r="794">
          <cell r="C794">
            <v>44.820865622663895</v>
          </cell>
          <cell r="D794">
            <v>1.7808656226638959</v>
          </cell>
          <cell r="E794">
            <v>54.171333717693166</v>
          </cell>
          <cell r="F794">
            <v>1.4013337176931628</v>
          </cell>
          <cell r="G794">
            <v>50.643368983938686</v>
          </cell>
          <cell r="H794">
            <v>1.7633689839386832</v>
          </cell>
          <cell r="I794">
            <v>49.80551392056821</v>
          </cell>
          <cell r="J794">
            <v>1.6143599672486246</v>
          </cell>
        </row>
        <row r="795">
          <cell r="C795">
            <v>31.245163794043716</v>
          </cell>
          <cell r="D795">
            <v>3.7151637940437148</v>
          </cell>
          <cell r="E795">
            <v>37.214856291784209</v>
          </cell>
          <cell r="F795">
            <v>1.2448562917842096</v>
          </cell>
          <cell r="G795">
            <v>33.365863211404267</v>
          </cell>
          <cell r="H795">
            <v>4.255863211404268</v>
          </cell>
          <cell r="I795">
            <v>34.029441702867715</v>
          </cell>
          <cell r="J795">
            <v>3.2294522307536049</v>
          </cell>
        </row>
        <row r="796">
          <cell r="C796">
            <v>25.483106190172993</v>
          </cell>
          <cell r="D796">
            <v>-0.94689380982700655</v>
          </cell>
          <cell r="E796">
            <v>32.518284426785712</v>
          </cell>
          <cell r="F796">
            <v>0.66828442678571065</v>
          </cell>
          <cell r="G796">
            <v>33.38300392763243</v>
          </cell>
          <cell r="H796">
            <v>2.4130039276324311</v>
          </cell>
          <cell r="I796">
            <v>30.569288823512689</v>
          </cell>
          <cell r="J796">
            <v>0.78173714904886893</v>
          </cell>
        </row>
        <row r="797">
          <cell r="C797">
            <v>44.240614037598</v>
          </cell>
          <cell r="D797">
            <v>1.4906140375980002</v>
          </cell>
          <cell r="E797">
            <v>53.469819447572483</v>
          </cell>
          <cell r="F797">
            <v>0.35981944757248385</v>
          </cell>
          <cell r="G797">
            <v>54.533969856125793</v>
          </cell>
          <cell r="H797">
            <v>2.1739698561257939</v>
          </cell>
          <cell r="I797">
            <v>51.227337396732132</v>
          </cell>
          <cell r="J797">
            <v>1.3604114013705484</v>
          </cell>
        </row>
        <row r="798">
          <cell r="C798">
            <v>47.936364538652079</v>
          </cell>
          <cell r="D798">
            <v>2.5463645386520781</v>
          </cell>
          <cell r="E798">
            <v>56.938449842240978</v>
          </cell>
          <cell r="F798">
            <v>1.8684498422409774</v>
          </cell>
          <cell r="G798">
            <v>61.166591853636803</v>
          </cell>
          <cell r="H798">
            <v>1.9865918536368028</v>
          </cell>
          <cell r="I798">
            <v>55.345331457680494</v>
          </cell>
          <cell r="J798">
            <v>2.1629012342746492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179C-681B-4B3C-9E95-534321B543FE}">
  <dimension ref="A1:L469"/>
  <sheetViews>
    <sheetView tabSelected="1" topLeftCell="A116" zoomScale="86" zoomScaleNormal="86" workbookViewId="0">
      <selection activeCell="C74" sqref="C74:C76"/>
    </sheetView>
  </sheetViews>
  <sheetFormatPr baseColWidth="10" defaultColWidth="11.453125" defaultRowHeight="16.5" x14ac:dyDescent="0.5"/>
  <cols>
    <col min="1" max="1" width="28" style="73" customWidth="1"/>
    <col min="2" max="2" width="13.54296875" style="73" customWidth="1"/>
    <col min="3" max="5" width="20.54296875" style="2" customWidth="1"/>
    <col min="6" max="6" width="24.7265625" style="2" customWidth="1"/>
    <col min="7" max="8" width="20.54296875" style="2" customWidth="1"/>
    <col min="9" max="16384" width="11.453125" style="2"/>
  </cols>
  <sheetData>
    <row r="1" spans="9:9" ht="19" x14ac:dyDescent="0.65">
      <c r="I1" s="1" t="s">
        <v>0</v>
      </c>
    </row>
    <row r="2" spans="9:9" ht="19" x14ac:dyDescent="0.65">
      <c r="I2" s="3" t="s">
        <v>1</v>
      </c>
    </row>
    <row r="3" spans="9:9" ht="19" x14ac:dyDescent="0.5">
      <c r="I3" s="4" t="s">
        <v>2</v>
      </c>
    </row>
    <row r="30" spans="1:9" ht="31" x14ac:dyDescent="0.5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1" x14ac:dyDescent="0.7">
      <c r="A31" s="6"/>
      <c r="B31" s="6"/>
      <c r="C31" s="7"/>
      <c r="D31" s="8"/>
      <c r="E31" s="7"/>
      <c r="F31" s="7"/>
      <c r="G31" s="7"/>
      <c r="H31" s="7"/>
      <c r="I31" s="7"/>
    </row>
    <row r="32" spans="1:9" ht="31" x14ac:dyDescent="0.7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 x14ac:dyDescent="0.5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1" x14ac:dyDescent="0.7">
      <c r="A34" s="11"/>
      <c r="B34" s="10"/>
      <c r="C34" s="7"/>
      <c r="D34" s="7"/>
      <c r="E34" s="7"/>
      <c r="F34" s="7"/>
      <c r="G34" s="7"/>
      <c r="H34" s="7"/>
      <c r="I34" s="7"/>
    </row>
    <row r="35" spans="1:9" ht="31" x14ac:dyDescent="0.7">
      <c r="A35" s="7"/>
      <c r="B35" s="10"/>
      <c r="C35" s="7"/>
      <c r="D35" s="7"/>
      <c r="E35" s="7"/>
      <c r="F35" s="7"/>
      <c r="G35" s="7"/>
      <c r="H35" s="7"/>
      <c r="I35" s="7"/>
    </row>
    <row r="36" spans="1:9" ht="31" x14ac:dyDescent="0.5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5">
      <c r="A37" s="2"/>
      <c r="B37" s="14"/>
    </row>
    <row r="52" spans="1:2" ht="29.5" x14ac:dyDescent="0.5">
      <c r="A52" s="15" t="s">
        <v>6</v>
      </c>
      <c r="B52" s="16"/>
    </row>
    <row r="53" spans="1:2" ht="29.5" x14ac:dyDescent="0.95">
      <c r="A53" s="17"/>
      <c r="B53" s="18" t="s">
        <v>7</v>
      </c>
    </row>
    <row r="54" spans="1:2" ht="29.5" x14ac:dyDescent="0.95">
      <c r="A54" s="19"/>
      <c r="B54" s="20" t="s">
        <v>8</v>
      </c>
    </row>
    <row r="55" spans="1:2" ht="29.5" x14ac:dyDescent="0.95">
      <c r="A55" s="19"/>
      <c r="B55" s="20" t="s">
        <v>9</v>
      </c>
    </row>
    <row r="56" spans="1:2" ht="29.5" x14ac:dyDescent="0.95">
      <c r="A56" s="19"/>
      <c r="B56" s="20" t="s">
        <v>10</v>
      </c>
    </row>
    <row r="57" spans="1:2" ht="29.5" x14ac:dyDescent="0.95">
      <c r="A57" s="19"/>
      <c r="B57" s="20" t="s">
        <v>11</v>
      </c>
    </row>
    <row r="58" spans="1:2" ht="29.5" x14ac:dyDescent="0.95">
      <c r="A58" s="19"/>
      <c r="B58" s="20" t="s">
        <v>12</v>
      </c>
    </row>
    <row r="59" spans="1:2" ht="29.5" x14ac:dyDescent="0.95">
      <c r="A59" s="19"/>
      <c r="B59" s="20" t="s">
        <v>13</v>
      </c>
    </row>
    <row r="60" spans="1:2" ht="29.5" x14ac:dyDescent="0.95">
      <c r="A60" s="19"/>
      <c r="B60" s="20" t="s">
        <v>14</v>
      </c>
    </row>
    <row r="61" spans="1:2" ht="29.5" x14ac:dyDescent="0.95">
      <c r="A61" s="19"/>
      <c r="B61" s="20" t="s">
        <v>15</v>
      </c>
    </row>
    <row r="62" spans="1:2" ht="29.5" x14ac:dyDescent="0.95">
      <c r="A62" s="19"/>
      <c r="B62" s="20" t="s">
        <v>16</v>
      </c>
    </row>
    <row r="63" spans="1:2" ht="29.5" x14ac:dyDescent="0.95">
      <c r="A63" s="19"/>
      <c r="B63" s="20" t="s">
        <v>17</v>
      </c>
    </row>
    <row r="64" spans="1:2" ht="29.5" x14ac:dyDescent="0.95">
      <c r="A64" s="19"/>
      <c r="B64" s="20" t="s">
        <v>18</v>
      </c>
    </row>
    <row r="65" spans="1:12" ht="29.5" x14ac:dyDescent="0.95">
      <c r="A65" s="19"/>
      <c r="B65" s="20" t="s">
        <v>19</v>
      </c>
    </row>
    <row r="70" spans="1:12" ht="18.5" x14ac:dyDescent="0.5">
      <c r="A70" s="21" t="s">
        <v>4</v>
      </c>
      <c r="B70" s="22"/>
      <c r="C70" s="22"/>
      <c r="D70" s="23"/>
      <c r="E70" s="23"/>
      <c r="F70" s="24"/>
      <c r="G70" s="24"/>
      <c r="I70" s="25" t="str">
        <f>[1]demanda!A178</f>
        <v>DICIEMBRE 25</v>
      </c>
    </row>
    <row r="71" spans="1:12" x14ac:dyDescent="0.5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32.5" x14ac:dyDescent="0.5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 x14ac:dyDescent="0.5">
      <c r="A73" s="30"/>
      <c r="B73" s="30"/>
      <c r="C73" s="31"/>
      <c r="D73" s="31"/>
      <c r="E73" s="31"/>
      <c r="F73" s="31"/>
      <c r="G73" s="31"/>
      <c r="H73" s="31"/>
    </row>
    <row r="74" spans="1:12" ht="26.25" customHeight="1" x14ac:dyDescent="0.5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 x14ac:dyDescent="0.5">
      <c r="A75" s="38"/>
      <c r="B75" s="39"/>
      <c r="C75" s="40"/>
      <c r="D75" s="41"/>
      <c r="E75" s="42"/>
      <c r="F75" s="43"/>
      <c r="G75" s="41"/>
      <c r="H75" s="42"/>
    </row>
    <row r="76" spans="1:12" x14ac:dyDescent="0.5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 x14ac:dyDescent="0.5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 x14ac:dyDescent="0.5">
      <c r="A78" s="52" t="s">
        <v>28</v>
      </c>
      <c r="B78" s="53"/>
      <c r="C78" s="54">
        <f>+[1]demanda!J178</f>
        <v>685108</v>
      </c>
      <c r="D78" s="55">
        <f>+'[1]demanda-enl'!J179</f>
        <v>6.3904987297268789E-2</v>
      </c>
      <c r="E78" s="54">
        <f>+'[1]demanda-enl'!J180</f>
        <v>41152</v>
      </c>
      <c r="F78" s="54">
        <f>+[1]demanda!J182</f>
        <v>10592233</v>
      </c>
      <c r="G78" s="55">
        <f>+'[1]demanda-enl'!J183</f>
        <v>-2.6656826618297602E-3</v>
      </c>
      <c r="H78" s="54">
        <f>+'[1]demanda-enl'!J184</f>
        <v>-28311</v>
      </c>
      <c r="J78" s="56"/>
    </row>
    <row r="79" spans="1:12" x14ac:dyDescent="0.5">
      <c r="A79" s="52" t="s">
        <v>29</v>
      </c>
      <c r="B79" s="53"/>
      <c r="C79" s="54">
        <f>+[1]demanda!Q178</f>
        <v>511783</v>
      </c>
      <c r="D79" s="55">
        <f>+'[1]demanda-enl'!Q179</f>
        <v>0.10164865324467609</v>
      </c>
      <c r="E79" s="54">
        <f>+'[1]demanda-enl'!Q180</f>
        <v>47222</v>
      </c>
      <c r="F79" s="54">
        <f>+[1]demanda!Q182</f>
        <v>9767054</v>
      </c>
      <c r="G79" s="55">
        <f>+'[1]demanda-enl'!Q183</f>
        <v>9.9374942417749246E-3</v>
      </c>
      <c r="H79" s="54">
        <f>+'[1]demanda-enl'!Q184</f>
        <v>96105</v>
      </c>
      <c r="J79" s="56"/>
      <c r="K79" s="57"/>
      <c r="L79" s="57"/>
    </row>
    <row r="80" spans="1:12" x14ac:dyDescent="0.5">
      <c r="A80" s="58" t="s">
        <v>30</v>
      </c>
      <c r="B80" s="59"/>
      <c r="C80" s="60">
        <f>+[1]demanda!C178</f>
        <v>1196892</v>
      </c>
      <c r="D80" s="61">
        <f>+'[1]demanda-enl'!C179</f>
        <v>7.9723630760737185E-2</v>
      </c>
      <c r="E80" s="60">
        <f>+'[1]demanda-enl'!C180</f>
        <v>88375</v>
      </c>
      <c r="F80" s="60">
        <f>+[1]demanda!C182</f>
        <v>20359284</v>
      </c>
      <c r="G80" s="61">
        <f>+'[1]demanda-enl'!C183</f>
        <v>3.3408087152182464E-3</v>
      </c>
      <c r="H80" s="60">
        <f>+'[1]demanda-enl'!C184</f>
        <v>67790</v>
      </c>
      <c r="J80" s="56"/>
      <c r="K80" s="57"/>
    </row>
    <row r="81" spans="1:11" x14ac:dyDescent="0.5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 x14ac:dyDescent="0.5">
      <c r="A82" s="52" t="s">
        <v>28</v>
      </c>
      <c r="B82" s="53"/>
      <c r="C82" s="54">
        <f>+[1]demanda!AE178</f>
        <v>1309357</v>
      </c>
      <c r="D82" s="55">
        <f>+'[1]demanda-enl'!AE179</f>
        <v>5.1871483336921598E-2</v>
      </c>
      <c r="E82" s="54">
        <f>+'[1]demanda-enl'!AE180</f>
        <v>64569</v>
      </c>
      <c r="F82" s="54">
        <f>+[1]demanda!AE182</f>
        <v>25294559</v>
      </c>
      <c r="G82" s="55">
        <f>+'[1]demanda-enl'!AE183</f>
        <v>8.818359947282417E-4</v>
      </c>
      <c r="H82" s="54">
        <f>+'[1]demanda-enl'!AE184</f>
        <v>22286</v>
      </c>
      <c r="J82" s="56"/>
    </row>
    <row r="83" spans="1:11" x14ac:dyDescent="0.5">
      <c r="A83" s="52" t="s">
        <v>29</v>
      </c>
      <c r="B83" s="53"/>
      <c r="C83" s="54">
        <f>+[1]demanda!AL178</f>
        <v>1383688</v>
      </c>
      <c r="D83" s="55">
        <f>+'[1]demanda-enl'!AL179</f>
        <v>8.8906779107477352E-2</v>
      </c>
      <c r="E83" s="54">
        <f>+'[1]demanda-enl'!AL180</f>
        <v>112975</v>
      </c>
      <c r="F83" s="54">
        <f>+[1]demanda!AL182</f>
        <v>31848973</v>
      </c>
      <c r="G83" s="55">
        <f>+'[1]demanda-enl'!AL183</f>
        <v>1.6528553165120252E-2</v>
      </c>
      <c r="H83" s="54">
        <f>+'[1]demanda-enl'!AL184</f>
        <v>517858</v>
      </c>
      <c r="K83" s="57"/>
    </row>
    <row r="84" spans="1:11" x14ac:dyDescent="0.5">
      <c r="A84" s="58" t="s">
        <v>30</v>
      </c>
      <c r="B84" s="59"/>
      <c r="C84" s="60">
        <f>+[1]demanda!X178</f>
        <v>2693046</v>
      </c>
      <c r="D84" s="61">
        <f>+'[1]demanda-enl'!X179</f>
        <v>7.0579947859313874E-2</v>
      </c>
      <c r="E84" s="60">
        <f>+'[1]demanda-enl'!X180</f>
        <v>177544</v>
      </c>
      <c r="F84" s="60">
        <f>+[1]demanda!X182</f>
        <v>57143535</v>
      </c>
      <c r="G84" s="61">
        <f>+'[1]demanda-enl'!X183</f>
        <v>9.5426620046135113E-3</v>
      </c>
      <c r="H84" s="60">
        <f>+'[1]demanda-enl'!X184</f>
        <v>540147</v>
      </c>
    </row>
    <row r="85" spans="1:11" x14ac:dyDescent="0.5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 x14ac:dyDescent="0.5">
      <c r="A86" s="52" t="s">
        <v>28</v>
      </c>
      <c r="B86" s="53"/>
      <c r="C86" s="63">
        <f>+'[1]demanda-enl'!J204</f>
        <v>1.9111687500364907</v>
      </c>
      <c r="D86" s="63" t="s">
        <v>33</v>
      </c>
      <c r="E86" s="63">
        <f>+'[1]demanda-enl'!J206</f>
        <v>-2.1863941638095685E-2</v>
      </c>
      <c r="F86" s="63">
        <f>+'[1]demanda-enl'!J208</f>
        <v>2.3880289453602463</v>
      </c>
      <c r="G86" s="63" t="s">
        <v>33</v>
      </c>
      <c r="H86" s="63">
        <f>+'[1]demanda-enl'!J210</f>
        <v>8.4641132763154658E-3</v>
      </c>
    </row>
    <row r="87" spans="1:11" x14ac:dyDescent="0.5">
      <c r="A87" s="52" t="s">
        <v>29</v>
      </c>
      <c r="B87" s="53"/>
      <c r="C87" s="63">
        <f>+'[1]demanda-enl'!Q204</f>
        <v>2.7036615127896004</v>
      </c>
      <c r="D87" s="63" t="s">
        <v>33</v>
      </c>
      <c r="E87" s="63">
        <f>+'[1]demanda-enl'!Q206</f>
        <v>-3.1636973308027283E-2</v>
      </c>
      <c r="F87" s="63">
        <f>+'[1]demanda-enl'!Q208</f>
        <v>3.260857675200731</v>
      </c>
      <c r="G87" s="63" t="s">
        <v>33</v>
      </c>
      <c r="H87" s="63">
        <f>+'[1]demanda-enl'!Q210</f>
        <v>2.1143041197387635E-2</v>
      </c>
    </row>
    <row r="88" spans="1:11" x14ac:dyDescent="0.5">
      <c r="A88" s="58" t="s">
        <v>30</v>
      </c>
      <c r="B88" s="59"/>
      <c r="C88" s="64">
        <f>+'[1]demanda-enl'!C204</f>
        <v>2.2500325843935793</v>
      </c>
      <c r="D88" s="64" t="s">
        <v>33</v>
      </c>
      <c r="E88" s="64">
        <f>+'[1]demanda-enl'!C206</f>
        <v>-1.921723315545254E-2</v>
      </c>
      <c r="F88" s="64">
        <f>+'[1]demanda-enl'!C208</f>
        <v>2.8067556305025265</v>
      </c>
      <c r="G88" s="64" t="s">
        <v>33</v>
      </c>
      <c r="H88" s="64">
        <f>+'[1]demanda-enl'!C210</f>
        <v>1.7242546842939799E-2</v>
      </c>
    </row>
    <row r="89" spans="1:11" x14ac:dyDescent="0.5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 x14ac:dyDescent="0.5">
      <c r="A90" s="52" t="s">
        <v>28</v>
      </c>
      <c r="B90" s="53"/>
      <c r="C90" s="65">
        <f>([1]demanda!AE178/[1]demanda!AD178)</f>
        <v>0.18112690809229781</v>
      </c>
      <c r="D90" s="66" t="s">
        <v>33</v>
      </c>
      <c r="E90" s="67">
        <f>(([1]demanda!AE178/[1]demanda!AD178)-([1]demanda!AE177/[1]demanda!AD177))*100</f>
        <v>0.84000100172749448</v>
      </c>
      <c r="F90" s="65">
        <f>([1]demanda!AE182/[1]demanda!AD182)</f>
        <v>0.20769866954017044</v>
      </c>
      <c r="G90" s="66" t="s">
        <v>33</v>
      </c>
      <c r="H90" s="67">
        <f>(([1]demanda!AE182/[1]demanda!AD182)-([1]demanda!AE181/[1]demanda!AD181))*100</f>
        <v>5.8787181998395943E-2</v>
      </c>
    </row>
    <row r="91" spans="1:11" x14ac:dyDescent="0.5">
      <c r="A91" s="52" t="s">
        <v>29</v>
      </c>
      <c r="B91" s="53"/>
      <c r="C91" s="65">
        <f>([1]demanda!AL178/[1]demanda!AK178)</f>
        <v>0.12226077210949331</v>
      </c>
      <c r="D91" s="66" t="s">
        <v>33</v>
      </c>
      <c r="E91" s="67">
        <f>(([1]demanda!AL178/[1]demanda!AK178)-([1]demanda!AL177/[1]demanda!AK177))*100</f>
        <v>0.48070741998648969</v>
      </c>
      <c r="F91" s="65">
        <f>([1]demanda!AL182/[1]demanda!AK182)</f>
        <v>0.1300357716058084</v>
      </c>
      <c r="G91" s="66" t="s">
        <v>33</v>
      </c>
      <c r="H91" s="67">
        <f>(([1]demanda!AL182/[1]demanda!AK182)-([1]demanda!AL181/[1]demanda!AK181))*100</f>
        <v>5.3861141513511512E-3</v>
      </c>
    </row>
    <row r="92" spans="1:11" x14ac:dyDescent="0.5">
      <c r="A92" s="52" t="s">
        <v>30</v>
      </c>
      <c r="B92" s="53"/>
      <c r="C92" s="65">
        <f>([1]demanda!X178/[1]demanda!W178)</f>
        <v>0.14520537663733385</v>
      </c>
      <c r="D92" s="67" t="s">
        <v>33</v>
      </c>
      <c r="E92" s="67">
        <f>(([1]demanda!X178/[1]demanda!W178)-([1]demanda!X177/[1]demanda!W177))*100</f>
        <v>0.56531660666132022</v>
      </c>
      <c r="F92" s="65">
        <f>([1]demanda!X182/[1]demanda!W182)</f>
        <v>0.15582776235596194</v>
      </c>
      <c r="G92" s="67" t="s">
        <v>33</v>
      </c>
      <c r="H92" s="67">
        <f>(([1]demanda!X182/[1]demanda!W182)-([1]demanda!X181/[1]demanda!W181))*100</f>
        <v>-7.6484893594547243E-3</v>
      </c>
    </row>
    <row r="93" spans="1:11" x14ac:dyDescent="0.5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 x14ac:dyDescent="0.5">
      <c r="A94" s="58" t="s">
        <v>36</v>
      </c>
      <c r="B94" s="59"/>
      <c r="C94" s="68">
        <f>+[1]oferta!Q178</f>
        <v>28861</v>
      </c>
      <c r="D94" s="69">
        <f>+'[1]oferta-enl'!Q179</f>
        <v>6.0910160270548408E-2</v>
      </c>
      <c r="E94" s="68">
        <f>+'[1]oferta-enl'!Q180</f>
        <v>1657</v>
      </c>
      <c r="F94" s="68">
        <f>+[1]oferta!Q182</f>
        <v>41546</v>
      </c>
      <c r="G94" s="69">
        <f>+'[1]oferta-enl'!Q183</f>
        <v>3.6749292962901192E-2</v>
      </c>
      <c r="H94" s="68">
        <f>+'[1]oferta-enl'!Q184</f>
        <v>1472.6666666666642</v>
      </c>
    </row>
    <row r="95" spans="1:11" x14ac:dyDescent="0.5">
      <c r="A95" s="58" t="s">
        <v>37</v>
      </c>
      <c r="B95" s="59"/>
      <c r="C95" s="69">
        <f>'[1]oferta-enl'!J178/100</f>
        <v>0.42969999999999997</v>
      </c>
      <c r="D95" s="64" t="s">
        <v>33</v>
      </c>
      <c r="E95" s="64">
        <f>'[1]oferta-enl'!J180</f>
        <v>1.8799999999999955</v>
      </c>
      <c r="F95" s="69">
        <f>'[1]oferta-enl'!J182/100</f>
        <v>0.56884533990014896</v>
      </c>
      <c r="G95" s="64" t="s">
        <v>33</v>
      </c>
      <c r="H95" s="64">
        <f>'[1]oferta-enl'!J184</f>
        <v>0.24758225017922086</v>
      </c>
    </row>
    <row r="96" spans="1:11" x14ac:dyDescent="0.5">
      <c r="A96" s="58" t="s">
        <v>38</v>
      </c>
      <c r="B96" s="59"/>
      <c r="C96" s="68">
        <f>'[1]oferta-enl'!C178</f>
        <v>200139</v>
      </c>
      <c r="D96" s="69">
        <f>'[1]oferta-enl'!C179</f>
        <v>2.4368147897920966E-2</v>
      </c>
      <c r="E96" s="68">
        <f>'[1]oferta-enl'!C180</f>
        <v>4761</v>
      </c>
      <c r="F96" s="68">
        <f>'[1]oferta-enl'!C182</f>
        <v>268132.66666666669</v>
      </c>
      <c r="G96" s="69">
        <f>'[1]oferta-enl'!C183</f>
        <v>4.6357109292185505E-3</v>
      </c>
      <c r="H96" s="68">
        <f>'[1]oferta-enl'!C184</f>
        <v>1237.25</v>
      </c>
      <c r="I96" s="26"/>
    </row>
    <row r="97" spans="1:12" x14ac:dyDescent="0.5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 x14ac:dyDescent="0.5">
      <c r="A98" s="22"/>
      <c r="B98" s="22"/>
      <c r="C98" s="22"/>
      <c r="D98" s="23"/>
      <c r="E98" s="23"/>
      <c r="F98" s="24"/>
      <c r="G98" s="24"/>
      <c r="H98" s="72"/>
      <c r="I98" s="26"/>
    </row>
    <row r="99" spans="1:12" x14ac:dyDescent="0.5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32.5" x14ac:dyDescent="0.5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 x14ac:dyDescent="0.5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 x14ac:dyDescent="0.5">
      <c r="A102" s="32" t="s">
        <v>9</v>
      </c>
      <c r="B102" s="33"/>
      <c r="C102" s="34" t="str">
        <f>$C$74</f>
        <v>Dic.25</v>
      </c>
      <c r="D102" s="35" t="str">
        <f>$D$74</f>
        <v>Variación mensual                                   Dic.25/Dic.24</v>
      </c>
      <c r="E102" s="36"/>
      <c r="F102" s="37" t="str">
        <f>$F$74</f>
        <v>Acumulado Ene-Dic.25</v>
      </c>
      <c r="G102" s="35" t="str">
        <f>$G$74</f>
        <v>Var. del acumulado                                                       Ene-Dic.25/Ene-Dic.24</v>
      </c>
      <c r="H102" s="36"/>
    </row>
    <row r="103" spans="1:12" ht="16.5" customHeight="1" x14ac:dyDescent="0.5">
      <c r="A103" s="38"/>
      <c r="B103" s="39"/>
      <c r="C103" s="40"/>
      <c r="D103" s="41"/>
      <c r="E103" s="42"/>
      <c r="F103" s="43"/>
      <c r="G103" s="41"/>
      <c r="H103" s="42"/>
    </row>
    <row r="104" spans="1:12" x14ac:dyDescent="0.5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 x14ac:dyDescent="0.5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 x14ac:dyDescent="0.5">
      <c r="A106" s="52" t="s">
        <v>28</v>
      </c>
      <c r="B106" s="53"/>
      <c r="C106" s="54">
        <f>+[1]demanda!AZ178</f>
        <v>38528</v>
      </c>
      <c r="D106" s="55">
        <f>+'[1]demanda-enl'!AZ179</f>
        <v>4.0931564585416025E-2</v>
      </c>
      <c r="E106" s="54">
        <f>+'[1]demanda-enl'!AZ180</f>
        <v>1515</v>
      </c>
      <c r="F106" s="54">
        <f>+[1]demanda!AZ182</f>
        <v>1239863</v>
      </c>
      <c r="G106" s="55">
        <f>+'[1]demanda-enl'!AZ183</f>
        <v>8.4175410982861187E-2</v>
      </c>
      <c r="H106" s="54">
        <f>+'[1]demanda-enl'!AZ184</f>
        <v>96263</v>
      </c>
      <c r="J106" s="56"/>
    </row>
    <row r="107" spans="1:12" x14ac:dyDescent="0.5">
      <c r="A107" s="52" t="s">
        <v>29</v>
      </c>
      <c r="B107" s="53"/>
      <c r="C107" s="54">
        <f>+[1]demanda!BH178</f>
        <v>11829</v>
      </c>
      <c r="D107" s="55">
        <f>+'[1]demanda-enl'!BH179</f>
        <v>-0.13143402599309784</v>
      </c>
      <c r="E107" s="54">
        <f>+'[1]demanda-enl'!BH180</f>
        <v>-1790</v>
      </c>
      <c r="F107" s="54">
        <f>+[1]demanda!BH182</f>
        <v>327483</v>
      </c>
      <c r="G107" s="55">
        <f>+'[1]demanda-enl'!BH183</f>
        <v>-2.1834387218370721E-2</v>
      </c>
      <c r="H107" s="54">
        <f>+'[1]demanda-enl'!BH184</f>
        <v>-7310</v>
      </c>
      <c r="J107" s="56"/>
      <c r="K107" s="57"/>
      <c r="L107" s="57"/>
    </row>
    <row r="108" spans="1:12" x14ac:dyDescent="0.5">
      <c r="A108" s="58" t="s">
        <v>30</v>
      </c>
      <c r="B108" s="59"/>
      <c r="C108" s="60">
        <f>+[1]demanda!AR178</f>
        <v>50357</v>
      </c>
      <c r="D108" s="61">
        <f>+'[1]demanda-enl'!AR179</f>
        <v>-5.4313477642597974E-3</v>
      </c>
      <c r="E108" s="60">
        <f>+'[1]demanda-enl'!AR180</f>
        <v>-275</v>
      </c>
      <c r="F108" s="60">
        <f>+[1]demanda!AR182</f>
        <v>1567348</v>
      </c>
      <c r="G108" s="61">
        <f>+'[1]demanda-enl'!AR183</f>
        <v>6.0170780144914282E-2</v>
      </c>
      <c r="H108" s="60">
        <f>+'[1]demanda-enl'!AR184</f>
        <v>88956</v>
      </c>
      <c r="J108" s="56"/>
      <c r="K108" s="57"/>
    </row>
    <row r="109" spans="1:12" x14ac:dyDescent="0.5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 x14ac:dyDescent="0.5">
      <c r="A110" s="52" t="s">
        <v>28</v>
      </c>
      <c r="B110" s="53"/>
      <c r="C110" s="54">
        <f>+[1]demanda!BX178</f>
        <v>80823</v>
      </c>
      <c r="D110" s="55">
        <f>+'[1]demanda-enl'!BX179</f>
        <v>-5.855562026790917E-2</v>
      </c>
      <c r="E110" s="54">
        <f>+'[1]demanda-enl'!BX180</f>
        <v>-5027</v>
      </c>
      <c r="F110" s="54">
        <f>+[1]demanda!BX182</f>
        <v>3929374</v>
      </c>
      <c r="G110" s="55">
        <f>+'[1]demanda-enl'!BX183</f>
        <v>3.708608921944867E-2</v>
      </c>
      <c r="H110" s="54">
        <f>+'[1]demanda-enl'!BX184</f>
        <v>140514</v>
      </c>
      <c r="J110" s="56"/>
    </row>
    <row r="111" spans="1:12" x14ac:dyDescent="0.5">
      <c r="A111" s="52" t="s">
        <v>29</v>
      </c>
      <c r="B111" s="53"/>
      <c r="C111" s="54">
        <f>+[1]demanda!CF178</f>
        <v>32182</v>
      </c>
      <c r="D111" s="55">
        <f>+'[1]demanda-enl'!CF179</f>
        <v>-6.1749271137026218E-2</v>
      </c>
      <c r="E111" s="54">
        <f>+'[1]demanda-enl'!CF180</f>
        <v>-2118</v>
      </c>
      <c r="F111" s="54">
        <f>+[1]demanda!CF182</f>
        <v>1368583</v>
      </c>
      <c r="G111" s="55">
        <f>+'[1]demanda-enl'!CF183</f>
        <v>1.4485093866610566E-2</v>
      </c>
      <c r="H111" s="54">
        <f>+'[1]demanda-enl'!CF184</f>
        <v>19541</v>
      </c>
      <c r="K111" s="57"/>
    </row>
    <row r="112" spans="1:12" x14ac:dyDescent="0.5">
      <c r="A112" s="58" t="s">
        <v>30</v>
      </c>
      <c r="B112" s="59"/>
      <c r="C112" s="60">
        <f>+[1]demanda!BP178</f>
        <v>113005</v>
      </c>
      <c r="D112" s="61">
        <f>+'[1]demanda-enl'!BP179</f>
        <v>-5.9467332501040415E-2</v>
      </c>
      <c r="E112" s="60">
        <f>+'[1]demanda-enl'!BP180</f>
        <v>-7145</v>
      </c>
      <c r="F112" s="60">
        <f>+[1]demanda!BP182</f>
        <v>5297957</v>
      </c>
      <c r="G112" s="61">
        <f>+'[1]demanda-enl'!BP183</f>
        <v>3.1151619639374184E-2</v>
      </c>
      <c r="H112" s="60">
        <f>+'[1]demanda-enl'!BP184</f>
        <v>160054</v>
      </c>
    </row>
    <row r="113" spans="1:9" x14ac:dyDescent="0.5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 x14ac:dyDescent="0.5">
      <c r="A114" s="52" t="s">
        <v>28</v>
      </c>
      <c r="B114" s="53"/>
      <c r="C114" s="63">
        <f>+'[1]demanda-enl'!AZ204</f>
        <v>2.0977730481727574</v>
      </c>
      <c r="D114" s="63" t="s">
        <v>33</v>
      </c>
      <c r="E114" s="63">
        <f>+'[1]demanda-enl'!AZ206</f>
        <v>-0.22168227833414544</v>
      </c>
      <c r="F114" s="63">
        <f>+'[1]demanda-enl'!AZ208</f>
        <v>3.1692001454999463</v>
      </c>
      <c r="G114" s="63" t="s">
        <v>33</v>
      </c>
      <c r="H114" s="63">
        <f>+'[1]demanda-enl'!AZ210</f>
        <v>-0.14389884015937504</v>
      </c>
    </row>
    <row r="115" spans="1:9" x14ac:dyDescent="0.5">
      <c r="A115" s="52" t="s">
        <v>29</v>
      </c>
      <c r="B115" s="53"/>
      <c r="C115" s="63">
        <f>+'[1]demanda-enl'!BH204</f>
        <v>2.7206019105587962</v>
      </c>
      <c r="D115" s="63" t="s">
        <v>33</v>
      </c>
      <c r="E115" s="63">
        <f>+'[1]demanda-enl'!BH206</f>
        <v>0.20206163594245119</v>
      </c>
      <c r="F115" s="63">
        <f>+'[1]demanda-enl'!BH208</f>
        <v>4.1790963195036079</v>
      </c>
      <c r="G115" s="63" t="s">
        <v>33</v>
      </c>
      <c r="H115" s="63">
        <f>+'[1]demanda-enl'!BH210</f>
        <v>0.14961541637839293</v>
      </c>
    </row>
    <row r="116" spans="1:9" x14ac:dyDescent="0.5">
      <c r="A116" s="58" t="s">
        <v>30</v>
      </c>
      <c r="B116" s="59"/>
      <c r="C116" s="64">
        <f>+'[1]demanda-enl'!AR204</f>
        <v>2.2440772881625195</v>
      </c>
      <c r="D116" s="64" t="s">
        <v>33</v>
      </c>
      <c r="E116" s="64">
        <f>+'[1]demanda-enl'!AR206</f>
        <v>-0.12892792593133429</v>
      </c>
      <c r="F116" s="64">
        <f>+'[1]demanda-enl'!AR208</f>
        <v>3.3802046514239339</v>
      </c>
      <c r="G116" s="64" t="s">
        <v>33</v>
      </c>
      <c r="H116" s="64">
        <f>+'[1]demanda-enl'!AR210</f>
        <v>-9.5127330891987771E-2</v>
      </c>
    </row>
    <row r="117" spans="1:9" x14ac:dyDescent="0.5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 x14ac:dyDescent="0.5">
      <c r="A118" s="52" t="s">
        <v>28</v>
      </c>
      <c r="B118" s="53"/>
      <c r="C118" s="65">
        <f>([1]demanda!BX178/[1]demanda!AE178)</f>
        <v>6.1727244746849028E-2</v>
      </c>
      <c r="D118" s="66" t="s">
        <v>33</v>
      </c>
      <c r="E118" s="67">
        <f>(([1]demanda!BX178/[1]demanda!AE178)-([1]demanda!BX177/[1]demanda!AE177))*100</f>
        <v>-0.72403224212149309</v>
      </c>
      <c r="F118" s="65">
        <f>([1]demanda!BX182/[1]demanda!AE182)</f>
        <v>0.15534463360282344</v>
      </c>
      <c r="G118" s="66" t="s">
        <v>33</v>
      </c>
      <c r="H118" s="67">
        <f>(([1]demanda!BX182/[1]demanda!AE182)-([1]demanda!BX181/[1]demanda!AE181))*100</f>
        <v>0.54230179254366184</v>
      </c>
    </row>
    <row r="119" spans="1:9" x14ac:dyDescent="0.5">
      <c r="A119" s="52" t="s">
        <v>29</v>
      </c>
      <c r="B119" s="53"/>
      <c r="C119" s="65">
        <f>([1]demanda!CF178/[1]demanda!AL178)</f>
        <v>2.3258133336416881E-2</v>
      </c>
      <c r="D119" s="66" t="s">
        <v>33</v>
      </c>
      <c r="E119" s="67">
        <f>(([1]demanda!CF178/[1]demanda!AL178)-([1]demanda!CF177/[1]demanda!AL177))*100</f>
        <v>-0.3734586498825222</v>
      </c>
      <c r="F119" s="65">
        <f>([1]demanda!CF182/[1]demanda!AL182)</f>
        <v>4.2971024528797211E-2</v>
      </c>
      <c r="G119" s="66" t="s">
        <v>33</v>
      </c>
      <c r="H119" s="67">
        <f>(([1]demanda!CF182/[1]demanda!AL182)-([1]demanda!CF181/[1]demanda!AL181))*100</f>
        <v>-8.655577116976898E-3</v>
      </c>
    </row>
    <row r="120" spans="1:9" x14ac:dyDescent="0.5">
      <c r="A120" s="52" t="s">
        <v>30</v>
      </c>
      <c r="B120" s="53"/>
      <c r="C120" s="65">
        <f>([1]demanda!BP178/[1]demanda!X178)</f>
        <v>4.1961778595686818E-2</v>
      </c>
      <c r="D120" s="67" t="s">
        <v>33</v>
      </c>
      <c r="E120" s="67">
        <f>(([1]demanda!BP178/[1]demanda!X178)-([1]demanda!BP177/[1]demanda!X177))*100</f>
        <v>-0.58020474716349368</v>
      </c>
      <c r="F120" s="65">
        <f>([1]demanda!BP182/[1]demanda!X182)</f>
        <v>9.2713147690285519E-2</v>
      </c>
      <c r="G120" s="67" t="s">
        <v>33</v>
      </c>
      <c r="H120" s="67">
        <f>(([1]demanda!BP182/[1]demanda!X182)-([1]demanda!BP181/[1]demanda!X181))*100</f>
        <v>0.19429096967576442</v>
      </c>
    </row>
    <row r="121" spans="1:9" x14ac:dyDescent="0.5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 x14ac:dyDescent="0.5">
      <c r="A122" s="58" t="s">
        <v>36</v>
      </c>
      <c r="B122" s="59"/>
      <c r="C122" s="68">
        <f>+[1]oferta!AM178</f>
        <v>1248</v>
      </c>
      <c r="D122" s="69">
        <f>+'[1]oferta-enl'!AM179</f>
        <v>-0.1357340720221607</v>
      </c>
      <c r="E122" s="68">
        <f>+'[1]oferta-enl'!AM180</f>
        <v>-196</v>
      </c>
      <c r="F122" s="68">
        <f>+[1]oferta!AM182</f>
        <v>3375.1666666666665</v>
      </c>
      <c r="G122" s="69">
        <f>+'[1]oferta-enl'!AM183</f>
        <v>2.5522864232541576E-2</v>
      </c>
      <c r="H122" s="68">
        <f>+'[1]oferta-enl'!AM184</f>
        <v>84</v>
      </c>
    </row>
    <row r="123" spans="1:9" x14ac:dyDescent="0.5">
      <c r="A123" s="58" t="s">
        <v>37</v>
      </c>
      <c r="B123" s="59"/>
      <c r="C123" s="69">
        <f>'[1]oferta-enl'!AE178/100</f>
        <v>0.26829999999999998</v>
      </c>
      <c r="D123" s="64" t="s">
        <v>33</v>
      </c>
      <c r="E123" s="64">
        <f>'[1]oferta-enl'!AE180</f>
        <v>-0.2900000000000027</v>
      </c>
      <c r="F123" s="69">
        <f>'[1]oferta-enl'!AE182/100</f>
        <v>0.49509755401166705</v>
      </c>
      <c r="G123" s="64" t="s">
        <v>33</v>
      </c>
      <c r="H123" s="64">
        <f>'[1]oferta-enl'!AE184</f>
        <v>1.9941744066115206</v>
      </c>
    </row>
    <row r="124" spans="1:9" x14ac:dyDescent="0.5">
      <c r="A124" s="58" t="s">
        <v>38</v>
      </c>
      <c r="B124" s="59"/>
      <c r="C124" s="68">
        <f>'[1]oferta-enl'!W178</f>
        <v>13495</v>
      </c>
      <c r="D124" s="69">
        <f>'[1]oferta-enl'!W179</f>
        <v>-5.0717501406865484E-2</v>
      </c>
      <c r="E124" s="68">
        <f>'[1]oferta-enl'!W180</f>
        <v>-721</v>
      </c>
      <c r="F124" s="68">
        <f>'[1]oferta-enl'!W182</f>
        <v>28427.5</v>
      </c>
      <c r="G124" s="69">
        <f>'[1]oferta-enl'!W183</f>
        <v>-3.5461407239502085E-3</v>
      </c>
      <c r="H124" s="68">
        <f>'[1]oferta-enl'!W184</f>
        <v>-101.16666666666788</v>
      </c>
      <c r="I124" s="26"/>
    </row>
    <row r="125" spans="1:9" x14ac:dyDescent="0.5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 x14ac:dyDescent="0.5">
      <c r="B126" s="22"/>
      <c r="C126" s="22"/>
      <c r="D126" s="23"/>
      <c r="E126" s="23"/>
      <c r="F126" s="24"/>
      <c r="G126" s="24"/>
      <c r="I126" s="26"/>
    </row>
    <row r="127" spans="1:9" x14ac:dyDescent="0.5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32.5" x14ac:dyDescent="0.5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 x14ac:dyDescent="0.5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 x14ac:dyDescent="0.5">
      <c r="A130" s="32" t="s">
        <v>10</v>
      </c>
      <c r="B130" s="33"/>
      <c r="C130" s="34" t="str">
        <f>$C$74</f>
        <v>Dic.25</v>
      </c>
      <c r="D130" s="35" t="str">
        <f>$D$74</f>
        <v>Variación mensual                                   Dic.25/Dic.24</v>
      </c>
      <c r="E130" s="36"/>
      <c r="F130" s="37" t="str">
        <f>$F$74</f>
        <v>Acumulado Ene-Dic.25</v>
      </c>
      <c r="G130" s="35" t="str">
        <f>$G$74</f>
        <v>Var. del acumulado                                                       Ene-Dic.25/Ene-Dic.24</v>
      </c>
      <c r="H130" s="36"/>
    </row>
    <row r="131" spans="1:12" ht="16.5" customHeight="1" x14ac:dyDescent="0.5">
      <c r="A131" s="38"/>
      <c r="B131" s="39"/>
      <c r="C131" s="40"/>
      <c r="D131" s="41"/>
      <c r="E131" s="42"/>
      <c r="F131" s="43"/>
      <c r="G131" s="41"/>
      <c r="H131" s="42"/>
    </row>
    <row r="132" spans="1:12" x14ac:dyDescent="0.5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 x14ac:dyDescent="0.5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 x14ac:dyDescent="0.5">
      <c r="A134" s="52" t="s">
        <v>28</v>
      </c>
      <c r="B134" s="53"/>
      <c r="C134" s="54">
        <f>+[1]demanda!BA178</f>
        <v>96936</v>
      </c>
      <c r="D134" s="55">
        <f>+'[1]demanda-enl'!BA179</f>
        <v>9.9022697898006884E-2</v>
      </c>
      <c r="E134" s="54">
        <f>+'[1]demanda-enl'!BA180</f>
        <v>8734</v>
      </c>
      <c r="F134" s="54">
        <f>+[1]demanda!BA182</f>
        <v>1992264</v>
      </c>
      <c r="G134" s="55">
        <f>+'[1]demanda-enl'!BA183</f>
        <v>3.1899173191579866E-2</v>
      </c>
      <c r="H134" s="54">
        <f>+'[1]demanda-enl'!BA184</f>
        <v>61587</v>
      </c>
      <c r="J134" s="56"/>
    </row>
    <row r="135" spans="1:12" x14ac:dyDescent="0.5">
      <c r="A135" s="52" t="s">
        <v>29</v>
      </c>
      <c r="B135" s="53"/>
      <c r="C135" s="54">
        <f>+[1]demanda!BI178</f>
        <v>39636</v>
      </c>
      <c r="D135" s="55">
        <f>+'[1]demanda-enl'!BI179</f>
        <v>0.21459871908803962</v>
      </c>
      <c r="E135" s="54">
        <f>+'[1]demanda-enl'!BI180</f>
        <v>7003</v>
      </c>
      <c r="F135" s="54">
        <f>+[1]demanda!BI182</f>
        <v>932625</v>
      </c>
      <c r="G135" s="55">
        <f>+'[1]demanda-enl'!BI183</f>
        <v>1.1009584061903332E-2</v>
      </c>
      <c r="H135" s="54">
        <f>+'[1]demanda-enl'!BI184</f>
        <v>10156</v>
      </c>
      <c r="J135" s="56"/>
      <c r="K135" s="57"/>
      <c r="L135" s="57"/>
    </row>
    <row r="136" spans="1:12" x14ac:dyDescent="0.5">
      <c r="A136" s="58" t="s">
        <v>30</v>
      </c>
      <c r="B136" s="59"/>
      <c r="C136" s="60">
        <f>+[1]demanda!AS178</f>
        <v>136573</v>
      </c>
      <c r="D136" s="61">
        <f>+'[1]demanda-enl'!AS179</f>
        <v>0.13024372077626523</v>
      </c>
      <c r="E136" s="60">
        <f>+'[1]demanda-enl'!AS180</f>
        <v>15738</v>
      </c>
      <c r="F136" s="60">
        <f>+[1]demanda!AS182</f>
        <v>2924890</v>
      </c>
      <c r="G136" s="61">
        <f>+'[1]demanda-enl'!AS183</f>
        <v>2.5145216843015739E-2</v>
      </c>
      <c r="H136" s="60">
        <f>+'[1]demanda-enl'!AS184</f>
        <v>71743</v>
      </c>
      <c r="J136" s="56"/>
      <c r="K136" s="57"/>
    </row>
    <row r="137" spans="1:12" x14ac:dyDescent="0.5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 x14ac:dyDescent="0.5">
      <c r="A138" s="52" t="s">
        <v>28</v>
      </c>
      <c r="B138" s="53"/>
      <c r="C138" s="54">
        <f>+[1]demanda!BY178</f>
        <v>191686</v>
      </c>
      <c r="D138" s="55">
        <f>+'[1]demanda-enl'!BY179</f>
        <v>0.12179078273591815</v>
      </c>
      <c r="E138" s="54">
        <f>+'[1]demanda-enl'!BY180</f>
        <v>20811</v>
      </c>
      <c r="F138" s="54">
        <f>+[1]demanda!BY182</f>
        <v>5421318</v>
      </c>
      <c r="G138" s="55">
        <f>+'[1]demanda-enl'!BY183</f>
        <v>3.9233408560396255E-2</v>
      </c>
      <c r="H138" s="54">
        <f>+'[1]demanda-enl'!BY184</f>
        <v>204667</v>
      </c>
      <c r="J138" s="56"/>
    </row>
    <row r="139" spans="1:12" x14ac:dyDescent="0.5">
      <c r="A139" s="52" t="s">
        <v>29</v>
      </c>
      <c r="B139" s="53"/>
      <c r="C139" s="54">
        <f>+[1]demanda!CG178</f>
        <v>94733</v>
      </c>
      <c r="D139" s="55">
        <f>+'[1]demanda-enl'!CG179</f>
        <v>0.26751762801214896</v>
      </c>
      <c r="E139" s="54">
        <f>+'[1]demanda-enl'!CG180</f>
        <v>19994</v>
      </c>
      <c r="F139" s="54">
        <f>+[1]demanda!CG182</f>
        <v>3284374</v>
      </c>
      <c r="G139" s="55">
        <f>+'[1]demanda-enl'!CG183</f>
        <v>1.5255537674859765E-2</v>
      </c>
      <c r="H139" s="54">
        <f>+'[1]demanda-enl'!CG184</f>
        <v>49352</v>
      </c>
      <c r="K139" s="57"/>
    </row>
    <row r="140" spans="1:12" x14ac:dyDescent="0.5">
      <c r="A140" s="58" t="s">
        <v>30</v>
      </c>
      <c r="B140" s="59"/>
      <c r="C140" s="60">
        <f>+[1]demanda!BQ178</f>
        <v>286419</v>
      </c>
      <c r="D140" s="61">
        <f>+'[1]demanda-enl'!BQ179</f>
        <v>0.16613466659066667</v>
      </c>
      <c r="E140" s="60">
        <f>+'[1]demanda-enl'!BQ180</f>
        <v>40805</v>
      </c>
      <c r="F140" s="60">
        <f>+[1]demanda!BQ182</f>
        <v>8705693</v>
      </c>
      <c r="G140" s="61">
        <f>+'[1]demanda-enl'!BQ183</f>
        <v>3.0055709686793275E-2</v>
      </c>
      <c r="H140" s="60">
        <f>+'[1]demanda-enl'!BQ184</f>
        <v>254021</v>
      </c>
    </row>
    <row r="141" spans="1:12" x14ac:dyDescent="0.5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 x14ac:dyDescent="0.5">
      <c r="A142" s="52" t="s">
        <v>28</v>
      </c>
      <c r="B142" s="53"/>
      <c r="C142" s="63">
        <f>+'[1]demanda-enl'!BA204</f>
        <v>1.9774490385408929</v>
      </c>
      <c r="D142" s="63" t="s">
        <v>33</v>
      </c>
      <c r="E142" s="63">
        <f>+'[1]demanda-enl'!BA206</f>
        <v>4.013469192743746E-2</v>
      </c>
      <c r="F142" s="63">
        <f>+'[1]demanda-enl'!BA208</f>
        <v>2.7211845418077121</v>
      </c>
      <c r="G142" s="63" t="s">
        <v>33</v>
      </c>
      <c r="H142" s="63">
        <f>+'[1]demanda-enl'!BA210</f>
        <v>1.920435558288025E-2</v>
      </c>
    </row>
    <row r="143" spans="1:12" x14ac:dyDescent="0.5">
      <c r="A143" s="52" t="s">
        <v>29</v>
      </c>
      <c r="B143" s="53"/>
      <c r="C143" s="63">
        <f>+'[1]demanda-enl'!BI204</f>
        <v>2.3900746795842163</v>
      </c>
      <c r="D143" s="63" t="s">
        <v>33</v>
      </c>
      <c r="E143" s="63">
        <f>+'[1]demanda-enl'!BI206</f>
        <v>9.978570829748179E-2</v>
      </c>
      <c r="F143" s="63">
        <f>+'[1]demanda-enl'!BI208</f>
        <v>3.5216448197292589</v>
      </c>
      <c r="G143" s="63" t="s">
        <v>33</v>
      </c>
      <c r="H143" s="63">
        <f>+'[1]demanda-enl'!BI210</f>
        <v>1.4728056130699052E-2</v>
      </c>
    </row>
    <row r="144" spans="1:12" x14ac:dyDescent="0.5">
      <c r="A144" s="58" t="s">
        <v>30</v>
      </c>
      <c r="B144" s="59"/>
      <c r="C144" s="64">
        <f>+'[1]demanda-enl'!AS204</f>
        <v>2.0971861202433861</v>
      </c>
      <c r="D144" s="64" t="s">
        <v>33</v>
      </c>
      <c r="E144" s="64">
        <f>+'[1]demanda-enl'!AS206</f>
        <v>6.4546570444072859E-2</v>
      </c>
      <c r="F144" s="64">
        <f>+'[1]demanda-enl'!AS208</f>
        <v>2.9764172327848226</v>
      </c>
      <c r="G144" s="64" t="s">
        <v>33</v>
      </c>
      <c r="H144" s="64">
        <f>+'[1]demanda-enl'!AS210</f>
        <v>1.4189208781853146E-2</v>
      </c>
    </row>
    <row r="145" spans="1:9" x14ac:dyDescent="0.5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 x14ac:dyDescent="0.5">
      <c r="A146" s="52" t="s">
        <v>28</v>
      </c>
      <c r="B146" s="53"/>
      <c r="C146" s="65">
        <f>([1]demanda!BY178/[1]demanda!AE178)</f>
        <v>0.14639704832219172</v>
      </c>
      <c r="D146" s="66" t="s">
        <v>33</v>
      </c>
      <c r="E146" s="67">
        <f>(([1]demanda!BY178/[1]demanda!AE178)-([1]demanda!BY177/[1]demanda!AE177))*100</f>
        <v>0.91246774445804257</v>
      </c>
      <c r="F146" s="65">
        <f>([1]demanda!BY182/[1]demanda!AE182)</f>
        <v>0.21432743697962869</v>
      </c>
      <c r="G146" s="66" t="s">
        <v>33</v>
      </c>
      <c r="H146" s="67">
        <f>(([1]demanda!BY182/[1]demanda!AE182)-([1]demanda!BY181/[1]demanda!AE181))*100</f>
        <v>0.79094784525108597</v>
      </c>
    </row>
    <row r="147" spans="1:9" x14ac:dyDescent="0.5">
      <c r="A147" s="52" t="s">
        <v>29</v>
      </c>
      <c r="B147" s="53"/>
      <c r="C147" s="65">
        <f>([1]demanda!CG178/[1]demanda!AL178)</f>
        <v>6.8464133532992993E-2</v>
      </c>
      <c r="D147" s="66" t="s">
        <v>33</v>
      </c>
      <c r="E147" s="67">
        <f>(([1]demanda!CG178/[1]demanda!AL178)-([1]demanda!CG177/[1]demanda!AL177))*100</f>
        <v>0.9647547883833818</v>
      </c>
      <c r="F147" s="65">
        <f>([1]demanda!CG182/[1]demanda!AL182)</f>
        <v>0.10312338799747169</v>
      </c>
      <c r="G147" s="66" t="s">
        <v>33</v>
      </c>
      <c r="H147" s="67">
        <f>(([1]demanda!CG182/[1]demanda!AL182)-([1]demanda!CG181/[1]demanda!AL181))*100</f>
        <v>-1.2930505223306132E-2</v>
      </c>
    </row>
    <row r="148" spans="1:9" x14ac:dyDescent="0.5">
      <c r="A148" s="52" t="s">
        <v>30</v>
      </c>
      <c r="B148" s="53"/>
      <c r="C148" s="65">
        <f>([1]demanda!BQ178/[1]demanda!X178)</f>
        <v>0.10635503441084927</v>
      </c>
      <c r="D148" s="67" t="s">
        <v>33</v>
      </c>
      <c r="E148" s="67">
        <f>(([1]demanda!BQ178/[1]demanda!X178)-([1]demanda!BQ177/[1]demanda!X177))*100</f>
        <v>0.87148814711974643</v>
      </c>
      <c r="F148" s="65">
        <f>([1]demanda!BQ182/[1]demanda!X182)</f>
        <v>0.152347820273982</v>
      </c>
      <c r="G148" s="67" t="s">
        <v>33</v>
      </c>
      <c r="H148" s="67">
        <f>(([1]demanda!BQ182/[1]demanda!X182)-([1]demanda!BQ181/[1]demanda!X181))*100</f>
        <v>0.30339311477692588</v>
      </c>
    </row>
    <row r="149" spans="1:9" x14ac:dyDescent="0.5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 x14ac:dyDescent="0.5">
      <c r="A150" s="58" t="s">
        <v>36</v>
      </c>
      <c r="B150" s="59"/>
      <c r="C150" s="68">
        <f>+[1]oferta!AN178</f>
        <v>4429</v>
      </c>
      <c r="D150" s="69">
        <f>+'[1]oferta-enl'!AN179</f>
        <v>0.21876719867914152</v>
      </c>
      <c r="E150" s="68">
        <f>+'[1]oferta-enl'!AN180</f>
        <v>795</v>
      </c>
      <c r="F150" s="68">
        <f>+[1]oferta!AN182</f>
        <v>7434.5</v>
      </c>
      <c r="G150" s="69">
        <f>+'[1]oferta-enl'!AN183</f>
        <v>5.7326048567737597E-2</v>
      </c>
      <c r="H150" s="68">
        <f>+'[1]oferta-enl'!AN184</f>
        <v>403.08333333333303</v>
      </c>
    </row>
    <row r="151" spans="1:9" x14ac:dyDescent="0.5">
      <c r="A151" s="58" t="s">
        <v>37</v>
      </c>
      <c r="B151" s="59"/>
      <c r="C151" s="69">
        <f>'[1]oferta-enl'!AF178/100</f>
        <v>0.35670000000000002</v>
      </c>
      <c r="D151" s="64" t="s">
        <v>33</v>
      </c>
      <c r="E151" s="64">
        <f>'[1]oferta-enl'!AF180</f>
        <v>4.4000000000000021</v>
      </c>
      <c r="F151" s="69">
        <f>'[1]oferta-enl'!AF182/100</f>
        <v>0.56933010038691845</v>
      </c>
      <c r="G151" s="64" t="s">
        <v>33</v>
      </c>
      <c r="H151" s="64">
        <f>'[1]oferta-enl'!AF184</f>
        <v>2.2163347023996991</v>
      </c>
    </row>
    <row r="152" spans="1:9" x14ac:dyDescent="0.5">
      <c r="A152" s="58" t="s">
        <v>38</v>
      </c>
      <c r="B152" s="59"/>
      <c r="C152" s="68">
        <f>'[1]oferta-enl'!X178</f>
        <v>25709</v>
      </c>
      <c r="D152" s="69">
        <f>'[1]oferta-enl'!X179</f>
        <v>2.0481879887270349E-2</v>
      </c>
      <c r="E152" s="68">
        <f>'[1]oferta-enl'!X180</f>
        <v>516</v>
      </c>
      <c r="F152" s="68">
        <f>'[1]oferta-enl'!X182</f>
        <v>40900.083333333336</v>
      </c>
      <c r="G152" s="69">
        <f>'[1]oferta-enl'!X183</f>
        <v>-1.1217461203258061E-2</v>
      </c>
      <c r="H152" s="68">
        <f>'[1]oferta-enl'!X184</f>
        <v>-464</v>
      </c>
      <c r="I152" s="26"/>
    </row>
    <row r="153" spans="1:9" x14ac:dyDescent="0.5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8.5" x14ac:dyDescent="0.5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[1]demanda!A178</f>
        <v>DICIEMBRE 25</v>
      </c>
    </row>
    <row r="155" spans="1:9" x14ac:dyDescent="0.5">
      <c r="A155" s="74"/>
      <c r="B155" s="74"/>
      <c r="C155" s="75"/>
      <c r="D155" s="75"/>
      <c r="E155" s="75"/>
      <c r="F155" s="75"/>
      <c r="G155" s="75"/>
      <c r="H155" s="75"/>
    </row>
    <row r="156" spans="1:9" ht="32.5" x14ac:dyDescent="0.5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 x14ac:dyDescent="0.5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 x14ac:dyDescent="0.5">
      <c r="A158" s="32" t="s">
        <v>11</v>
      </c>
      <c r="B158" s="33"/>
      <c r="C158" s="34" t="str">
        <f>$C$74</f>
        <v>Dic.25</v>
      </c>
      <c r="D158" s="35" t="str">
        <f>$D$74</f>
        <v>Variación mensual                                   Dic.25/Dic.24</v>
      </c>
      <c r="E158" s="36"/>
      <c r="F158" s="37" t="str">
        <f>$F$74</f>
        <v>Acumulado Ene-Dic.25</v>
      </c>
      <c r="G158" s="35" t="str">
        <f>$G$74</f>
        <v>Var. del acumulado                                                       Ene-Dic.25/Ene-Dic.24</v>
      </c>
      <c r="H158" s="36"/>
    </row>
    <row r="159" spans="1:9" ht="16.5" customHeight="1" x14ac:dyDescent="0.5">
      <c r="A159" s="38"/>
      <c r="B159" s="39"/>
      <c r="C159" s="40"/>
      <c r="D159" s="41"/>
      <c r="E159" s="42"/>
      <c r="F159" s="43"/>
      <c r="G159" s="41"/>
      <c r="H159" s="42"/>
    </row>
    <row r="160" spans="1:9" x14ac:dyDescent="0.5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 x14ac:dyDescent="0.5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 x14ac:dyDescent="0.5">
      <c r="A162" s="52" t="s">
        <v>28</v>
      </c>
      <c r="B162" s="53"/>
      <c r="C162" s="54">
        <f>+[1]demanda!BB178</f>
        <v>61547</v>
      </c>
      <c r="D162" s="55">
        <f>+'[1]demanda-enl'!BB179</f>
        <v>0.13214870408182033</v>
      </c>
      <c r="E162" s="54">
        <f>+'[1]demanda-enl'!BB180</f>
        <v>7184</v>
      </c>
      <c r="F162" s="54">
        <f>+[1]demanda!BB182</f>
        <v>672451</v>
      </c>
      <c r="G162" s="55">
        <f>+'[1]demanda-enl'!BB183</f>
        <v>2.5237155777270148E-2</v>
      </c>
      <c r="H162" s="54">
        <f>+'[1]demanda-enl'!BB184</f>
        <v>16553</v>
      </c>
      <c r="J162" s="56"/>
    </row>
    <row r="163" spans="1:12" x14ac:dyDescent="0.5">
      <c r="A163" s="52" t="s">
        <v>29</v>
      </c>
      <c r="B163" s="53"/>
      <c r="C163" s="54">
        <f>+[1]demanda!BJ178</f>
        <v>30183</v>
      </c>
      <c r="D163" s="55">
        <f>+'[1]demanda-enl'!BJ179</f>
        <v>0.14182492244836187</v>
      </c>
      <c r="E163" s="54">
        <f>+'[1]demanda-enl'!BJ180</f>
        <v>3749</v>
      </c>
      <c r="F163" s="54">
        <f>+[1]demanda!BJ182</f>
        <v>490464</v>
      </c>
      <c r="G163" s="55">
        <f>+'[1]demanda-enl'!BJ183</f>
        <v>-1.7828570970849111E-2</v>
      </c>
      <c r="H163" s="54">
        <f>+'[1]demanda-enl'!BJ184</f>
        <v>-8903</v>
      </c>
      <c r="J163" s="56"/>
      <c r="K163" s="57"/>
      <c r="L163" s="57"/>
    </row>
    <row r="164" spans="1:12" x14ac:dyDescent="0.5">
      <c r="A164" s="58" t="s">
        <v>30</v>
      </c>
      <c r="B164" s="59"/>
      <c r="C164" s="60">
        <f>+[1]demanda!AT178</f>
        <v>91730</v>
      </c>
      <c r="D164" s="61">
        <f>+'[1]demanda-enl'!AT179</f>
        <v>0.13531442999121257</v>
      </c>
      <c r="E164" s="60">
        <f>+'[1]demanda-enl'!AT180</f>
        <v>10933</v>
      </c>
      <c r="F164" s="60">
        <f>+[1]demanda!AT182</f>
        <v>1162915</v>
      </c>
      <c r="G164" s="61">
        <f>+'[1]demanda-enl'!AT183</f>
        <v>6.6201146574773606E-3</v>
      </c>
      <c r="H164" s="60">
        <f>+'[1]demanda-enl'!AT184</f>
        <v>7648</v>
      </c>
      <c r="J164" s="56"/>
      <c r="K164" s="57"/>
    </row>
    <row r="165" spans="1:12" x14ac:dyDescent="0.5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 x14ac:dyDescent="0.5">
      <c r="A166" s="52" t="s">
        <v>28</v>
      </c>
      <c r="B166" s="53"/>
      <c r="C166" s="54">
        <f>+[1]demanda!BZ178</f>
        <v>106324</v>
      </c>
      <c r="D166" s="55">
        <f>+'[1]demanda-enl'!BZ179</f>
        <v>5.983792027591428E-2</v>
      </c>
      <c r="E166" s="54">
        <f>+'[1]demanda-enl'!BZ180</f>
        <v>6003</v>
      </c>
      <c r="F166" s="54">
        <f>+[1]demanda!BZ182</f>
        <v>1181107</v>
      </c>
      <c r="G166" s="55">
        <f>+'[1]demanda-enl'!BZ183</f>
        <v>1.608031554995426E-2</v>
      </c>
      <c r="H166" s="54">
        <f>+'[1]demanda-enl'!BZ184</f>
        <v>18692</v>
      </c>
      <c r="J166" s="56"/>
    </row>
    <row r="167" spans="1:12" x14ac:dyDescent="0.5">
      <c r="A167" s="52" t="s">
        <v>29</v>
      </c>
      <c r="B167" s="53"/>
      <c r="C167" s="54">
        <f>+[1]demanda!CH178</f>
        <v>48783</v>
      </c>
      <c r="D167" s="55">
        <f>+'[1]demanda-enl'!CH179</f>
        <v>6.4666084679179336E-2</v>
      </c>
      <c r="E167" s="54">
        <f>+'[1]demanda-enl'!CH180</f>
        <v>2963</v>
      </c>
      <c r="F167" s="54">
        <f>+[1]demanda!CH182</f>
        <v>809813</v>
      </c>
      <c r="G167" s="55">
        <f>+'[1]demanda-enl'!CH183</f>
        <v>-3.2912453589977186E-2</v>
      </c>
      <c r="H167" s="54">
        <f>+'[1]demanda-enl'!CH184</f>
        <v>-27560</v>
      </c>
      <c r="K167" s="57"/>
    </row>
    <row r="168" spans="1:12" x14ac:dyDescent="0.5">
      <c r="A168" s="58" t="s">
        <v>30</v>
      </c>
      <c r="B168" s="59"/>
      <c r="C168" s="60">
        <f>+[1]demanda!BR178</f>
        <v>155107</v>
      </c>
      <c r="D168" s="61">
        <f>+'[1]demanda-enl'!BR179</f>
        <v>6.1351708281727868E-2</v>
      </c>
      <c r="E168" s="60">
        <f>+'[1]demanda-enl'!BR180</f>
        <v>8966</v>
      </c>
      <c r="F168" s="60">
        <f>+[1]demanda!BR182</f>
        <v>1990921</v>
      </c>
      <c r="G168" s="61">
        <f>+'[1]demanda-enl'!BR183</f>
        <v>-4.4324764912228032E-3</v>
      </c>
      <c r="H168" s="60">
        <f>+'[1]demanda-enl'!BR184</f>
        <v>-8864</v>
      </c>
    </row>
    <row r="169" spans="1:12" x14ac:dyDescent="0.5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 x14ac:dyDescent="0.5">
      <c r="A170" s="52" t="s">
        <v>28</v>
      </c>
      <c r="B170" s="53"/>
      <c r="C170" s="63">
        <f>+'[1]demanda-enl'!BB204</f>
        <v>1.7275253058638114</v>
      </c>
      <c r="D170" s="63" t="s">
        <v>33</v>
      </c>
      <c r="E170" s="63">
        <f>+'[1]demanda-enl'!BB206</f>
        <v>-0.11786586092242191</v>
      </c>
      <c r="F170" s="63">
        <f>+'[1]demanda-enl'!BB208</f>
        <v>1.7564209139401978</v>
      </c>
      <c r="G170" s="63" t="s">
        <v>33</v>
      </c>
      <c r="H170" s="63">
        <f>+'[1]demanda-enl'!BB210</f>
        <v>-1.5828734633208441E-2</v>
      </c>
    </row>
    <row r="171" spans="1:12" x14ac:dyDescent="0.5">
      <c r="A171" s="52" t="s">
        <v>29</v>
      </c>
      <c r="B171" s="53"/>
      <c r="C171" s="63">
        <f>+'[1]demanda-enl'!BJ204</f>
        <v>1.6162409303250174</v>
      </c>
      <c r="D171" s="63" t="s">
        <v>33</v>
      </c>
      <c r="E171" s="63">
        <f>+'[1]demanda-enl'!BJ206</f>
        <v>-0.11713275508014265</v>
      </c>
      <c r="F171" s="63">
        <f>+'[1]demanda-enl'!BJ208</f>
        <v>1.6511160859920402</v>
      </c>
      <c r="G171" s="63" t="s">
        <v>33</v>
      </c>
      <c r="H171" s="63">
        <f>+'[1]demanda-enl'!BJ210</f>
        <v>-2.575283005567619E-2</v>
      </c>
    </row>
    <row r="172" spans="1:12" x14ac:dyDescent="0.5">
      <c r="A172" s="58" t="s">
        <v>30</v>
      </c>
      <c r="B172" s="59"/>
      <c r="C172" s="64">
        <f>+'[1]demanda-enl'!AT204</f>
        <v>1.6909080998582797</v>
      </c>
      <c r="D172" s="64" t="s">
        <v>33</v>
      </c>
      <c r="E172" s="64">
        <f>+'[1]demanda-enl'!AT206</f>
        <v>-0.11783479901172789</v>
      </c>
      <c r="F172" s="64">
        <f>+'[1]demanda-enl'!AT208</f>
        <v>1.7120090462329578</v>
      </c>
      <c r="G172" s="64" t="s">
        <v>33</v>
      </c>
      <c r="H172" s="64">
        <f>+'[1]demanda-enl'!AT210</f>
        <v>-1.9006381369492509E-2</v>
      </c>
    </row>
    <row r="173" spans="1:12" x14ac:dyDescent="0.5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 x14ac:dyDescent="0.5">
      <c r="A174" s="52" t="s">
        <v>28</v>
      </c>
      <c r="B174" s="53"/>
      <c r="C174" s="65">
        <f>([1]demanda!BZ178/[1]demanda!AE178)</f>
        <v>8.120321654063789E-2</v>
      </c>
      <c r="D174" s="66" t="s">
        <v>33</v>
      </c>
      <c r="E174" s="67">
        <f>(([1]demanda!BZ178/[1]demanda!AE178)-([1]demanda!BZ177/[1]demanda!AE177))*100</f>
        <v>6.1037663536887832E-2</v>
      </c>
      <c r="F174" s="65">
        <f>([1]demanda!BZ182/[1]demanda!AE182)</f>
        <v>4.6694113148997775E-2</v>
      </c>
      <c r="G174" s="66" t="s">
        <v>33</v>
      </c>
      <c r="H174" s="67">
        <f>(([1]demanda!BZ182/[1]demanda!AE182)-([1]demanda!BZ181/[1]demanda!AE181))*100</f>
        <v>6.9844825569751606E-2</v>
      </c>
    </row>
    <row r="175" spans="1:12" x14ac:dyDescent="0.5">
      <c r="A175" s="52" t="s">
        <v>29</v>
      </c>
      <c r="B175" s="53"/>
      <c r="C175" s="65">
        <f>([1]demanda!CH178/[1]demanda!AL178)</f>
        <v>3.525578020478605E-2</v>
      </c>
      <c r="D175" s="66" t="s">
        <v>33</v>
      </c>
      <c r="E175" s="67">
        <f>(([1]demanda!CH178/[1]demanda!AL178)-([1]demanda!CH177/[1]demanda!AL177))*100</f>
        <v>-8.0271608823999363E-2</v>
      </c>
      <c r="F175" s="65">
        <f>([1]demanda!CH182/[1]demanda!AL182)</f>
        <v>2.542665975446053E-2</v>
      </c>
      <c r="G175" s="66" t="s">
        <v>33</v>
      </c>
      <c r="H175" s="67">
        <f>(([1]demanda!CH182/[1]demanda!AL182)-([1]demanda!CH181/[1]demanda!AL181))*100</f>
        <v>-0.12999026420580756</v>
      </c>
    </row>
    <row r="176" spans="1:12" x14ac:dyDescent="0.5">
      <c r="A176" s="52" t="s">
        <v>30</v>
      </c>
      <c r="B176" s="53"/>
      <c r="C176" s="65">
        <f>([1]demanda!BR178/[1]demanda!X178)</f>
        <v>5.7595377130580022E-2</v>
      </c>
      <c r="D176" s="67" t="s">
        <v>33</v>
      </c>
      <c r="E176" s="67">
        <f>(([1]demanda!BR178/[1]demanda!X178)-([1]demanda!BR177/[1]demanda!X177))*100</f>
        <v>-5.0078021693947955E-2</v>
      </c>
      <c r="F176" s="65">
        <f>([1]demanda!BR182/[1]demanda!X182)</f>
        <v>3.4840704202146404E-2</v>
      </c>
      <c r="G176" s="67" t="s">
        <v>33</v>
      </c>
      <c r="H176" s="67">
        <f>(([1]demanda!BR182/[1]demanda!X182)-([1]demanda!BR181/[1]demanda!X181))*100</f>
        <v>-4.8907146428543713E-2</v>
      </c>
    </row>
    <row r="177" spans="1:12" x14ac:dyDescent="0.5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 x14ac:dyDescent="0.5">
      <c r="A178" s="58" t="s">
        <v>36</v>
      </c>
      <c r="B178" s="59"/>
      <c r="C178" s="68">
        <f>+[1]oferta!AO178</f>
        <v>1339</v>
      </c>
      <c r="D178" s="69">
        <f>+'[1]oferta-enl'!AO179</f>
        <v>8.2831325301204739E-3</v>
      </c>
      <c r="E178" s="68">
        <f>+'[1]oferta-enl'!AO180</f>
        <v>11</v>
      </c>
      <c r="F178" s="68">
        <f>+[1]oferta!AO182</f>
        <v>1358.6666666666667</v>
      </c>
      <c r="G178" s="69">
        <f>+'[1]oferta-enl'!AO183</f>
        <v>7.9129574678535874E-3</v>
      </c>
      <c r="H178" s="68">
        <f>+'[1]oferta-enl'!AO184</f>
        <v>10.666666666666742</v>
      </c>
    </row>
    <row r="179" spans="1:12" x14ac:dyDescent="0.5">
      <c r="A179" s="58" t="s">
        <v>37</v>
      </c>
      <c r="B179" s="59"/>
      <c r="C179" s="69">
        <f>'[1]oferta-enl'!AG178/100</f>
        <v>0.441</v>
      </c>
      <c r="D179" s="64" t="s">
        <v>33</v>
      </c>
      <c r="E179" s="64">
        <f>'[1]oferta-enl'!AG180</f>
        <v>3.1000000000000014</v>
      </c>
      <c r="F179" s="69">
        <f>'[1]oferta-enl'!AG182/100</f>
        <v>0.48477075051891233</v>
      </c>
      <c r="G179" s="64" t="s">
        <v>33</v>
      </c>
      <c r="H179" s="64">
        <f>'[1]oferta-enl'!AG184</f>
        <v>1.0246293862135687</v>
      </c>
    </row>
    <row r="180" spans="1:12" x14ac:dyDescent="0.5">
      <c r="A180" s="58" t="s">
        <v>38</v>
      </c>
      <c r="B180" s="59"/>
      <c r="C180" s="68">
        <f>'[1]oferta-enl'!Y178</f>
        <v>11255</v>
      </c>
      <c r="D180" s="69">
        <f>'[1]oferta-enl'!Y179</f>
        <v>-8.9812450471075111E-3</v>
      </c>
      <c r="E180" s="68">
        <f>'[1]oferta-enl'!Y180</f>
        <v>-102</v>
      </c>
      <c r="F180" s="68">
        <f>'[1]oferta-enl'!Y182</f>
        <v>11161.166666666666</v>
      </c>
      <c r="G180" s="69">
        <f>'[1]oferta-enl'!Y183</f>
        <v>-2.1222175126792253E-2</v>
      </c>
      <c r="H180" s="68">
        <f>'[1]oferta-enl'!Y184</f>
        <v>-242</v>
      </c>
      <c r="I180" s="26"/>
    </row>
    <row r="181" spans="1:12" x14ac:dyDescent="0.5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 x14ac:dyDescent="0.5">
      <c r="A182" s="22"/>
      <c r="B182" s="22"/>
      <c r="C182" s="22"/>
      <c r="D182" s="23"/>
      <c r="E182" s="23"/>
      <c r="F182" s="24"/>
      <c r="G182" s="24"/>
      <c r="H182" s="72"/>
    </row>
    <row r="183" spans="1:12" x14ac:dyDescent="0.5">
      <c r="A183" s="74"/>
      <c r="B183" s="74"/>
      <c r="C183" s="75"/>
      <c r="D183" s="75"/>
      <c r="E183" s="75"/>
      <c r="F183" s="75"/>
      <c r="G183" s="75"/>
      <c r="H183" s="75"/>
    </row>
    <row r="184" spans="1:12" ht="32.5" x14ac:dyDescent="0.5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 x14ac:dyDescent="0.5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 x14ac:dyDescent="0.5">
      <c r="A186" s="32" t="s">
        <v>12</v>
      </c>
      <c r="B186" s="33"/>
      <c r="C186" s="34" t="str">
        <f>$C$74</f>
        <v>Dic.25</v>
      </c>
      <c r="D186" s="35" t="str">
        <f>$D$74</f>
        <v>Variación mensual                                   Dic.25/Dic.24</v>
      </c>
      <c r="E186" s="36"/>
      <c r="F186" s="37" t="str">
        <f>$F$74</f>
        <v>Acumulado Ene-Dic.25</v>
      </c>
      <c r="G186" s="35" t="str">
        <f>$G$74</f>
        <v>Var. del acumulado                                                       Ene-Dic.25/Ene-Dic.24</v>
      </c>
      <c r="H186" s="36"/>
    </row>
    <row r="187" spans="1:12" ht="16.5" customHeight="1" x14ac:dyDescent="0.5">
      <c r="A187" s="38"/>
      <c r="B187" s="39"/>
      <c r="C187" s="40"/>
      <c r="D187" s="41"/>
      <c r="E187" s="42"/>
      <c r="F187" s="43"/>
      <c r="G187" s="41"/>
      <c r="H187" s="42"/>
    </row>
    <row r="188" spans="1:12" x14ac:dyDescent="0.5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 x14ac:dyDescent="0.5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 x14ac:dyDescent="0.5">
      <c r="A190" s="52" t="s">
        <v>28</v>
      </c>
      <c r="B190" s="53"/>
      <c r="C190" s="54">
        <f>+[1]demanda!BC178</f>
        <v>132221</v>
      </c>
      <c r="D190" s="55">
        <f>+'[1]demanda-enl'!BC179</f>
        <v>7.3396655301185332E-2</v>
      </c>
      <c r="E190" s="54">
        <f>+'[1]demanda-enl'!BC180</f>
        <v>9041</v>
      </c>
      <c r="F190" s="54">
        <f>+[1]demanda!BC182</f>
        <v>1552544</v>
      </c>
      <c r="G190" s="55">
        <f>+'[1]demanda-enl'!BC183</f>
        <v>6.5761108816708713E-3</v>
      </c>
      <c r="H190" s="54">
        <f>+'[1]demanda-enl'!BC184</f>
        <v>10143</v>
      </c>
      <c r="J190" s="56"/>
    </row>
    <row r="191" spans="1:12" x14ac:dyDescent="0.5">
      <c r="A191" s="52" t="s">
        <v>29</v>
      </c>
      <c r="B191" s="53"/>
      <c r="C191" s="54">
        <f>+[1]demanda!BK178</f>
        <v>87057</v>
      </c>
      <c r="D191" s="55">
        <f>+'[1]demanda-enl'!BK179</f>
        <v>0.17794225096744509</v>
      </c>
      <c r="E191" s="54">
        <f>+'[1]demanda-enl'!BK180</f>
        <v>13151</v>
      </c>
      <c r="F191" s="54">
        <f>+[1]demanda!BK182</f>
        <v>1310884</v>
      </c>
      <c r="G191" s="55">
        <f>+'[1]demanda-enl'!BK183</f>
        <v>-5.9314061091952919E-4</v>
      </c>
      <c r="H191" s="54">
        <f>+'[1]demanda-enl'!BK184</f>
        <v>-778</v>
      </c>
      <c r="J191" s="56"/>
      <c r="K191" s="57"/>
      <c r="L191" s="57"/>
    </row>
    <row r="192" spans="1:12" x14ac:dyDescent="0.5">
      <c r="A192" s="58" t="s">
        <v>30</v>
      </c>
      <c r="B192" s="59"/>
      <c r="C192" s="60">
        <f>+[1]demanda!AU178</f>
        <v>219278</v>
      </c>
      <c r="D192" s="61">
        <f>+'[1]demanda-enl'!AU179</f>
        <v>0.11260059060511662</v>
      </c>
      <c r="E192" s="60">
        <f>+'[1]demanda-enl'!AU180</f>
        <v>22192</v>
      </c>
      <c r="F192" s="60">
        <f>+[1]demanda!AU182</f>
        <v>2863428</v>
      </c>
      <c r="G192" s="61">
        <f>+'[1]demanda-enl'!AU183</f>
        <v>3.2816385908924772E-3</v>
      </c>
      <c r="H192" s="60">
        <f>+'[1]demanda-enl'!AU184</f>
        <v>9366</v>
      </c>
      <c r="J192" s="56"/>
      <c r="K192" s="57"/>
    </row>
    <row r="193" spans="1:11" x14ac:dyDescent="0.5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 x14ac:dyDescent="0.5">
      <c r="A194" s="52" t="s">
        <v>28</v>
      </c>
      <c r="B194" s="53"/>
      <c r="C194" s="54">
        <f>+[1]demanda!CA178</f>
        <v>261087</v>
      </c>
      <c r="D194" s="55">
        <f>+'[1]demanda-enl'!CA179</f>
        <v>9.4608021935175479E-2</v>
      </c>
      <c r="E194" s="54">
        <f>+'[1]demanda-enl'!CA180</f>
        <v>22566</v>
      </c>
      <c r="F194" s="54">
        <f>+[1]demanda!CA182</f>
        <v>3251147</v>
      </c>
      <c r="G194" s="55">
        <f>+'[1]demanda-enl'!CA183</f>
        <v>3.7636975611686552E-2</v>
      </c>
      <c r="H194" s="54">
        <f>+'[1]demanda-enl'!CA184</f>
        <v>117925</v>
      </c>
      <c r="J194" s="56"/>
    </row>
    <row r="195" spans="1:11" x14ac:dyDescent="0.5">
      <c r="A195" s="52" t="s">
        <v>29</v>
      </c>
      <c r="B195" s="53"/>
      <c r="C195" s="54">
        <f>+[1]demanda!CI178</f>
        <v>172240</v>
      </c>
      <c r="D195" s="55">
        <f>+'[1]demanda-enl'!CI179</f>
        <v>0.18764911119385497</v>
      </c>
      <c r="E195" s="54">
        <f>+'[1]demanda-enl'!CI180</f>
        <v>27214</v>
      </c>
      <c r="F195" s="54">
        <f>+[1]demanda!CI182</f>
        <v>2856451</v>
      </c>
      <c r="G195" s="55">
        <f>+'[1]demanda-enl'!CI183</f>
        <v>1.3598024221735727E-2</v>
      </c>
      <c r="H195" s="54">
        <f>+'[1]demanda-enl'!CI184</f>
        <v>38321</v>
      </c>
      <c r="K195" s="57"/>
    </row>
    <row r="196" spans="1:11" x14ac:dyDescent="0.5">
      <c r="A196" s="58" t="s">
        <v>30</v>
      </c>
      <c r="B196" s="59"/>
      <c r="C196" s="60">
        <f>+[1]demanda!BS178</f>
        <v>433327</v>
      </c>
      <c r="D196" s="61">
        <f>+'[1]demanda-enl'!BS179</f>
        <v>0.12978852656910367</v>
      </c>
      <c r="E196" s="60">
        <f>+'[1]demanda-enl'!BS180</f>
        <v>49780</v>
      </c>
      <c r="F196" s="60">
        <f>+[1]demanda!BS182</f>
        <v>6107596</v>
      </c>
      <c r="G196" s="61">
        <f>+'[1]demanda-enl'!BS183</f>
        <v>2.6253702730690831E-2</v>
      </c>
      <c r="H196" s="60">
        <f>+'[1]demanda-enl'!BS184</f>
        <v>156245</v>
      </c>
    </row>
    <row r="197" spans="1:11" x14ac:dyDescent="0.5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 x14ac:dyDescent="0.5">
      <c r="A198" s="52" t="s">
        <v>28</v>
      </c>
      <c r="B198" s="53"/>
      <c r="C198" s="63">
        <f>+'[1]demanda-enl'!BC204</f>
        <v>1.9746258158688861</v>
      </c>
      <c r="D198" s="63" t="s">
        <v>33</v>
      </c>
      <c r="E198" s="63">
        <f>+'[1]demanda-enl'!BC206</f>
        <v>3.826439356006972E-2</v>
      </c>
      <c r="F198" s="63">
        <f>+'[1]demanda-enl'!BC208</f>
        <v>2.0940772048972525</v>
      </c>
      <c r="G198" s="63" t="s">
        <v>33</v>
      </c>
      <c r="H198" s="63">
        <f>+'[1]demanda-enl'!BC210</f>
        <v>6.2684590395576389E-2</v>
      </c>
    </row>
    <row r="199" spans="1:11" x14ac:dyDescent="0.5">
      <c r="A199" s="52" t="s">
        <v>29</v>
      </c>
      <c r="B199" s="53"/>
      <c r="C199" s="63">
        <f>+'[1]demanda-enl'!BK204</f>
        <v>1.9784738734392409</v>
      </c>
      <c r="D199" s="63" t="s">
        <v>33</v>
      </c>
      <c r="E199" s="63">
        <f>+'[1]demanda-enl'!BK206</f>
        <v>1.6170406873603493E-2</v>
      </c>
      <c r="F199" s="63">
        <f>+'[1]demanda-enl'!BK208</f>
        <v>2.1790265195089726</v>
      </c>
      <c r="G199" s="63" t="s">
        <v>33</v>
      </c>
      <c r="H199" s="63">
        <f>+'[1]demanda-enl'!BK210</f>
        <v>3.050807497066943E-2</v>
      </c>
    </row>
    <row r="200" spans="1:11" x14ac:dyDescent="0.5">
      <c r="A200" s="58" t="s">
        <v>30</v>
      </c>
      <c r="B200" s="59"/>
      <c r="C200" s="64">
        <f>+'[1]demanda-enl'!AU204</f>
        <v>1.9761535584965204</v>
      </c>
      <c r="D200" s="64" t="s">
        <v>33</v>
      </c>
      <c r="E200" s="64">
        <f>+'[1]demanda-enl'!AU206</f>
        <v>3.0064034126448425E-2</v>
      </c>
      <c r="F200" s="64">
        <f>+'[1]demanda-enl'!AU208</f>
        <v>2.1329665002926563</v>
      </c>
      <c r="G200" s="64" t="s">
        <v>33</v>
      </c>
      <c r="H200" s="64">
        <f>+'[1]demanda-enl'!AU210</f>
        <v>4.7745156117231957E-2</v>
      </c>
    </row>
    <row r="201" spans="1:11" x14ac:dyDescent="0.5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 x14ac:dyDescent="0.5">
      <c r="A202" s="52" t="s">
        <v>28</v>
      </c>
      <c r="B202" s="53"/>
      <c r="C202" s="65">
        <f>([1]demanda!CA178/[1]demanda!AE178)</f>
        <v>0.19940092732539713</v>
      </c>
      <c r="D202" s="66" t="s">
        <v>33</v>
      </c>
      <c r="E202" s="67">
        <f>(([1]demanda!CA178/[1]demanda!AE178)-([1]demanda!CA177/[1]demanda!AE177))*100</f>
        <v>0.77851662480088457</v>
      </c>
      <c r="F202" s="65">
        <f>([1]demanda!CA182/[1]demanda!AE182)</f>
        <v>0.12853147587985225</v>
      </c>
      <c r="G202" s="66" t="s">
        <v>33</v>
      </c>
      <c r="H202" s="67">
        <f>(([1]demanda!CA182/[1]demanda!AE182)-([1]demanda!CA181/[1]demanda!AE181))*100</f>
        <v>0.45528373141799083</v>
      </c>
    </row>
    <row r="203" spans="1:11" x14ac:dyDescent="0.5">
      <c r="A203" s="52" t="s">
        <v>29</v>
      </c>
      <c r="B203" s="53"/>
      <c r="C203" s="65">
        <f>([1]demanda!CI178/[1]demanda!AL178)</f>
        <v>0.12447892877585121</v>
      </c>
      <c r="D203" s="66" t="s">
        <v>33</v>
      </c>
      <c r="E203" s="67">
        <f>(([1]demanda!CI178/[1]demanda!AL178)-([1]demanda!CI177/[1]demanda!AL177))*100</f>
        <v>1.0349302337780615</v>
      </c>
      <c r="F203" s="65">
        <f>([1]demanda!CI182/[1]demanda!AL182)</f>
        <v>8.9687381756391335E-2</v>
      </c>
      <c r="G203" s="66" t="s">
        <v>33</v>
      </c>
      <c r="H203" s="67">
        <f>(([1]demanda!CI182/[1]demanda!AL182)-([1]demanda!CI181/[1]demanda!AL181))*100</f>
        <v>-2.5930542662146172E-2</v>
      </c>
    </row>
    <row r="204" spans="1:11" x14ac:dyDescent="0.5">
      <c r="A204" s="52" t="s">
        <v>30</v>
      </c>
      <c r="B204" s="53"/>
      <c r="C204" s="65">
        <f>([1]demanda!BS178/[1]demanda!X178)</f>
        <v>0.16090590357535667</v>
      </c>
      <c r="D204" s="67" t="s">
        <v>33</v>
      </c>
      <c r="E204" s="67">
        <f>(([1]demanda!BS178/[1]demanda!X178)-([1]demanda!BS177/[1]demanda!X177))*100</f>
        <v>0.84325602824473489</v>
      </c>
      <c r="F204" s="65">
        <f>([1]demanda!BS182/[1]demanda!X182)</f>
        <v>0.10688166211628315</v>
      </c>
      <c r="G204" s="67" t="s">
        <v>33</v>
      </c>
      <c r="H204" s="67">
        <f>(([1]demanda!BS182/[1]demanda!X182)-([1]demanda!BS181/[1]demanda!X181))*100</f>
        <v>0.17404115607510401</v>
      </c>
    </row>
    <row r="205" spans="1:11" x14ac:dyDescent="0.5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 x14ac:dyDescent="0.5">
      <c r="A206" s="58" t="s">
        <v>36</v>
      </c>
      <c r="B206" s="59"/>
      <c r="C206" s="68">
        <f>+[1]oferta!AP178</f>
        <v>3451</v>
      </c>
      <c r="D206" s="69">
        <f>+'[1]oferta-enl'!AP179</f>
        <v>1.9497784342688229E-2</v>
      </c>
      <c r="E206" s="68">
        <f>+'[1]oferta-enl'!AP180</f>
        <v>66</v>
      </c>
      <c r="F206" s="68">
        <f>+[1]oferta!AP182</f>
        <v>3870.3333333333335</v>
      </c>
      <c r="G206" s="69">
        <f>+'[1]oferta-enl'!AP183</f>
        <v>4.1508756979794947E-2</v>
      </c>
      <c r="H206" s="68">
        <f>+'[1]oferta-enl'!AP184</f>
        <v>154.25</v>
      </c>
    </row>
    <row r="207" spans="1:11" x14ac:dyDescent="0.5">
      <c r="A207" s="58" t="s">
        <v>37</v>
      </c>
      <c r="B207" s="59"/>
      <c r="C207" s="69">
        <f>'[1]oferta-enl'!AH178/100</f>
        <v>0.47110000000000002</v>
      </c>
      <c r="D207" s="64" t="s">
        <v>33</v>
      </c>
      <c r="E207" s="64">
        <f>'[1]oferta-enl'!AH180</f>
        <v>3.2000000000000028</v>
      </c>
      <c r="F207" s="69">
        <f>'[1]oferta-enl'!AH182/100</f>
        <v>0.52657485213448152</v>
      </c>
      <c r="G207" s="64" t="s">
        <v>33</v>
      </c>
      <c r="H207" s="64">
        <f>'[1]oferta-enl'!AH184</f>
        <v>0.73714118641554194</v>
      </c>
    </row>
    <row r="208" spans="1:11" x14ac:dyDescent="0.5">
      <c r="A208" s="58" t="s">
        <v>38</v>
      </c>
      <c r="B208" s="59"/>
      <c r="C208" s="68">
        <f>'[1]oferta-enl'!Z178</f>
        <v>29373</v>
      </c>
      <c r="D208" s="69">
        <f>'[1]oferta-enl'!Z179</f>
        <v>5.2343078245915775E-2</v>
      </c>
      <c r="E208" s="68">
        <f>'[1]oferta-enl'!Z180</f>
        <v>1461</v>
      </c>
      <c r="F208" s="68">
        <f>'[1]oferta-enl'!Z182</f>
        <v>31461.583333333332</v>
      </c>
      <c r="G208" s="69">
        <f>'[1]oferta-enl'!Z183</f>
        <v>1.3290855558567349E-2</v>
      </c>
      <c r="H208" s="68">
        <f>'[1]oferta-enl'!Z184</f>
        <v>412.66666666666424</v>
      </c>
      <c r="I208" s="26"/>
    </row>
    <row r="209" spans="1:12" x14ac:dyDescent="0.5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 x14ac:dyDescent="0.5">
      <c r="A210" s="74"/>
      <c r="B210" s="74"/>
      <c r="C210" s="75"/>
      <c r="D210" s="75"/>
      <c r="E210" s="75"/>
      <c r="F210" s="75"/>
      <c r="G210" s="75"/>
      <c r="H210" s="75"/>
    </row>
    <row r="211" spans="1:12" x14ac:dyDescent="0.5">
      <c r="A211" s="74"/>
      <c r="B211" s="74"/>
      <c r="C211" s="75"/>
      <c r="D211" s="75"/>
      <c r="E211" s="75"/>
      <c r="F211" s="75"/>
      <c r="G211" s="75"/>
      <c r="H211" s="75"/>
    </row>
    <row r="212" spans="1:12" ht="32.5" x14ac:dyDescent="0.5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 x14ac:dyDescent="0.5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 x14ac:dyDescent="0.5">
      <c r="A214" s="32" t="s">
        <v>13</v>
      </c>
      <c r="B214" s="33"/>
      <c r="C214" s="34" t="str">
        <f>$C$74</f>
        <v>Dic.25</v>
      </c>
      <c r="D214" s="35" t="str">
        <f>$D$74</f>
        <v>Variación mensual                                   Dic.25/Dic.24</v>
      </c>
      <c r="E214" s="36"/>
      <c r="F214" s="37" t="str">
        <f>$F$74</f>
        <v>Acumulado Ene-Dic.25</v>
      </c>
      <c r="G214" s="35" t="str">
        <f>$G$74</f>
        <v>Var. del acumulado                                                       Ene-Dic.25/Ene-Dic.24</v>
      </c>
      <c r="H214" s="36"/>
    </row>
    <row r="215" spans="1:12" ht="16.5" customHeight="1" x14ac:dyDescent="0.5">
      <c r="A215" s="38"/>
      <c r="B215" s="39"/>
      <c r="C215" s="40"/>
      <c r="D215" s="41"/>
      <c r="E215" s="42"/>
      <c r="F215" s="43"/>
      <c r="G215" s="41"/>
      <c r="H215" s="42"/>
    </row>
    <row r="216" spans="1:12" x14ac:dyDescent="0.5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 x14ac:dyDescent="0.5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 x14ac:dyDescent="0.5">
      <c r="A218" s="52" t="s">
        <v>28</v>
      </c>
      <c r="B218" s="53"/>
      <c r="C218" s="54">
        <f>+[1]demanda!BD178</f>
        <v>23538</v>
      </c>
      <c r="D218" s="55">
        <f>+'[1]demanda-enl'!BD179</f>
        <v>-0.16738592147152453</v>
      </c>
      <c r="E218" s="54">
        <f>+'[1]demanda-enl'!BD180</f>
        <v>-4732</v>
      </c>
      <c r="F218" s="54">
        <f>+[1]demanda!BD182</f>
        <v>838699</v>
      </c>
      <c r="G218" s="55">
        <f>+'[1]demanda-enl'!BD183</f>
        <v>-8.2321685986253001E-4</v>
      </c>
      <c r="H218" s="54">
        <f>+'[1]demanda-enl'!BD184</f>
        <v>-691</v>
      </c>
      <c r="J218" s="56"/>
    </row>
    <row r="219" spans="1:12" x14ac:dyDescent="0.5">
      <c r="A219" s="52" t="s">
        <v>29</v>
      </c>
      <c r="B219" s="53"/>
      <c r="C219" s="54">
        <f>+[1]demanda!BL178</f>
        <v>4350</v>
      </c>
      <c r="D219" s="55">
        <f>+'[1]demanda-enl'!BL179</f>
        <v>-0.25</v>
      </c>
      <c r="E219" s="54">
        <f>+'[1]demanda-enl'!BL180</f>
        <v>-1450</v>
      </c>
      <c r="F219" s="54">
        <f>+[1]demanda!BL182</f>
        <v>301635</v>
      </c>
      <c r="G219" s="55">
        <f>+'[1]demanda-enl'!BL183</f>
        <v>9.6163501382371397E-3</v>
      </c>
      <c r="H219" s="54">
        <f>+'[1]demanda-enl'!BL184</f>
        <v>2873</v>
      </c>
      <c r="J219" s="56"/>
      <c r="K219" s="57"/>
      <c r="L219" s="57"/>
    </row>
    <row r="220" spans="1:12" x14ac:dyDescent="0.5">
      <c r="A220" s="58" t="s">
        <v>30</v>
      </c>
      <c r="B220" s="59"/>
      <c r="C220" s="60">
        <f>+[1]demanda!AV178</f>
        <v>27887</v>
      </c>
      <c r="D220" s="61">
        <f>+'[1]demanda-enl'!AV179</f>
        <v>-0.1814793073084825</v>
      </c>
      <c r="E220" s="60">
        <f>+'[1]demanda-enl'!AV180</f>
        <v>-6183</v>
      </c>
      <c r="F220" s="60">
        <f>+[1]demanda!AV182</f>
        <v>1140335</v>
      </c>
      <c r="G220" s="61">
        <f>+'[1]demanda-enl'!AV183</f>
        <v>1.9197821025347395E-3</v>
      </c>
      <c r="H220" s="60">
        <f>+'[1]demanda-enl'!AV184</f>
        <v>2185</v>
      </c>
      <c r="J220" s="56"/>
      <c r="K220" s="57"/>
    </row>
    <row r="221" spans="1:12" x14ac:dyDescent="0.5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 x14ac:dyDescent="0.5">
      <c r="A222" s="52" t="s">
        <v>28</v>
      </c>
      <c r="B222" s="53"/>
      <c r="C222" s="54">
        <f>+[1]demanda!CB178</f>
        <v>41931</v>
      </c>
      <c r="D222" s="55">
        <f>+'[1]demanda-enl'!CB179</f>
        <v>-0.1953367875647668</v>
      </c>
      <c r="E222" s="54">
        <f>+'[1]demanda-enl'!CB180</f>
        <v>-10179</v>
      </c>
      <c r="F222" s="54">
        <f>+[1]demanda!CB182</f>
        <v>2507271</v>
      </c>
      <c r="G222" s="55">
        <f>+'[1]demanda-enl'!CB183</f>
        <v>-2.822042090135124E-2</v>
      </c>
      <c r="H222" s="54">
        <f>+'[1]demanda-enl'!CB184</f>
        <v>-72811</v>
      </c>
      <c r="J222" s="56"/>
    </row>
    <row r="223" spans="1:12" x14ac:dyDescent="0.5">
      <c r="A223" s="52" t="s">
        <v>29</v>
      </c>
      <c r="B223" s="53"/>
      <c r="C223" s="54">
        <f>+[1]demanda!CJ178</f>
        <v>13354</v>
      </c>
      <c r="D223" s="55">
        <f>+'[1]demanda-enl'!CJ179</f>
        <v>-0.15099497743022439</v>
      </c>
      <c r="E223" s="54">
        <f>+'[1]demanda-enl'!CJ180</f>
        <v>-2375</v>
      </c>
      <c r="F223" s="54">
        <f>+[1]demanda!CJ182</f>
        <v>1439867</v>
      </c>
      <c r="G223" s="55">
        <f>+'[1]demanda-enl'!CJ183</f>
        <v>-2.8536157602909729E-4</v>
      </c>
      <c r="H223" s="54">
        <f>+'[1]demanda-enl'!CJ184</f>
        <v>-411</v>
      </c>
      <c r="K223" s="57"/>
    </row>
    <row r="224" spans="1:12" x14ac:dyDescent="0.5">
      <c r="A224" s="58" t="s">
        <v>30</v>
      </c>
      <c r="B224" s="59"/>
      <c r="C224" s="60">
        <f>+[1]demanda!BT178</f>
        <v>55284</v>
      </c>
      <c r="D224" s="61">
        <f>+'[1]demanda-enl'!BT179</f>
        <v>-0.18507053464821122</v>
      </c>
      <c r="E224" s="60">
        <f>+'[1]demanda-enl'!BT180</f>
        <v>-12555</v>
      </c>
      <c r="F224" s="60">
        <f>+[1]demanda!BT182</f>
        <v>3947136</v>
      </c>
      <c r="G224" s="61">
        <f>+'[1]demanda-enl'!BT183</f>
        <v>-1.8213782738967232E-2</v>
      </c>
      <c r="H224" s="60">
        <f>+'[1]demanda-enl'!BT184</f>
        <v>-73226</v>
      </c>
    </row>
    <row r="225" spans="1:9" x14ac:dyDescent="0.5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 x14ac:dyDescent="0.5">
      <c r="A226" s="52" t="s">
        <v>28</v>
      </c>
      <c r="B226" s="53"/>
      <c r="C226" s="63">
        <f>+'[1]demanda-enl'!BD204</f>
        <v>1.7814172826918175</v>
      </c>
      <c r="D226" s="63" t="s">
        <v>33</v>
      </c>
      <c r="E226" s="63">
        <f>+'[1]demanda-enl'!BD206</f>
        <v>-6.1879498348154094E-2</v>
      </c>
      <c r="F226" s="63">
        <f>+'[1]demanda-enl'!BD208</f>
        <v>2.9894765583361851</v>
      </c>
      <c r="G226" s="63" t="s">
        <v>33</v>
      </c>
      <c r="H226" s="63">
        <f>+'[1]demanda-enl'!BD210</f>
        <v>-8.4281766161366622E-2</v>
      </c>
    </row>
    <row r="227" spans="1:9" x14ac:dyDescent="0.5">
      <c r="A227" s="52" t="s">
        <v>29</v>
      </c>
      <c r="B227" s="53"/>
      <c r="C227" s="63">
        <f>+'[1]demanda-enl'!BL204</f>
        <v>3.0698850574712644</v>
      </c>
      <c r="D227" s="63" t="s">
        <v>33</v>
      </c>
      <c r="E227" s="63">
        <f>+'[1]demanda-enl'!BL206</f>
        <v>0.3579885057471266</v>
      </c>
      <c r="F227" s="63">
        <f>+'[1]demanda-enl'!BL208</f>
        <v>4.7735408689309926</v>
      </c>
      <c r="G227" s="63" t="s">
        <v>33</v>
      </c>
      <c r="H227" s="63">
        <f>+'[1]demanda-enl'!BL210</f>
        <v>-4.727971735508163E-2</v>
      </c>
    </row>
    <row r="228" spans="1:9" x14ac:dyDescent="0.5">
      <c r="A228" s="58" t="s">
        <v>30</v>
      </c>
      <c r="B228" s="59"/>
      <c r="C228" s="64">
        <f>+'[1]demanda-enl'!AV204</f>
        <v>1.9824290888227489</v>
      </c>
      <c r="D228" s="64" t="s">
        <v>33</v>
      </c>
      <c r="E228" s="64">
        <f>+'[1]demanda-enl'!AV206</f>
        <v>-8.7361591960359863E-3</v>
      </c>
      <c r="F228" s="64">
        <f>+'[1]demanda-enl'!AV208</f>
        <v>3.4613828392533774</v>
      </c>
      <c r="G228" s="64" t="s">
        <v>33</v>
      </c>
      <c r="H228" s="64">
        <f>+'[1]demanda-enl'!AV210</f>
        <v>-7.0982841895856019E-2</v>
      </c>
    </row>
    <row r="229" spans="1:9" x14ac:dyDescent="0.5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 x14ac:dyDescent="0.5">
      <c r="A230" s="52" t="s">
        <v>28</v>
      </c>
      <c r="B230" s="53"/>
      <c r="C230" s="65">
        <f>([1]demanda!CB178/[1]demanda!AE178)</f>
        <v>3.2024115653713998E-2</v>
      </c>
      <c r="D230" s="66" t="s">
        <v>33</v>
      </c>
      <c r="E230" s="67">
        <f>(([1]demanda!CB178/[1]demanda!AE178)-([1]demanda!CB177/[1]demanda!AE177))*100</f>
        <v>-0.98384344351364761</v>
      </c>
      <c r="F230" s="65">
        <f>([1]demanda!CB182/[1]demanda!AE182)</f>
        <v>9.9122937861853999E-2</v>
      </c>
      <c r="G230" s="66" t="s">
        <v>33</v>
      </c>
      <c r="H230" s="67">
        <f>(([1]demanda!CB182/[1]demanda!AE182)-([1]demanda!CB181/[1]demanda!AE181))*100</f>
        <v>-0.29684727524583732</v>
      </c>
    </row>
    <row r="231" spans="1:9" x14ac:dyDescent="0.5">
      <c r="A231" s="52" t="s">
        <v>29</v>
      </c>
      <c r="B231" s="53"/>
      <c r="C231" s="65">
        <f>([1]demanda!CJ178/[1]demanda!AL178)</f>
        <v>9.6510195940125235E-3</v>
      </c>
      <c r="D231" s="66" t="s">
        <v>33</v>
      </c>
      <c r="E231" s="67">
        <f>(([1]demanda!CJ178/[1]demanda!AL178)-([1]demanda!CJ177/[1]demanda!AL177))*100</f>
        <v>-0.27270705018627839</v>
      </c>
      <c r="F231" s="65">
        <f>([1]demanda!CJ182/[1]demanda!AL182)</f>
        <v>4.5209212868496579E-2</v>
      </c>
      <c r="G231" s="66" t="s">
        <v>33</v>
      </c>
      <c r="H231" s="67">
        <f>(([1]demanda!CJ182/[1]demanda!AL182)-([1]demanda!CJ181/[1]demanda!AL181))*100</f>
        <v>-7.6036082844973402E-2</v>
      </c>
    </row>
    <row r="232" spans="1:9" x14ac:dyDescent="0.5">
      <c r="A232" s="52" t="s">
        <v>30</v>
      </c>
      <c r="B232" s="53"/>
      <c r="C232" s="65">
        <f>([1]demanda!BT178/[1]demanda!X178)</f>
        <v>2.0528427661465863E-2</v>
      </c>
      <c r="D232" s="67" t="s">
        <v>33</v>
      </c>
      <c r="E232" s="67">
        <f>(([1]demanda!BT178/[1]demanda!X178)-([1]demanda!BT177/[1]demanda!X177))*100</f>
        <v>-0.64399468419135819</v>
      </c>
      <c r="F232" s="65">
        <f>([1]demanda!BT182/[1]demanda!X182)</f>
        <v>6.9074060608956031E-2</v>
      </c>
      <c r="G232" s="67" t="s">
        <v>33</v>
      </c>
      <c r="H232" s="67">
        <f>(([1]demanda!BT182/[1]demanda!X182)-([1]demanda!BT181/[1]demanda!X181))*100</f>
        <v>-0.19528185594781949</v>
      </c>
    </row>
    <row r="233" spans="1:9" x14ac:dyDescent="0.5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 x14ac:dyDescent="0.5">
      <c r="A234" s="58" t="s">
        <v>36</v>
      </c>
      <c r="B234" s="59"/>
      <c r="C234" s="68">
        <f>+[1]oferta!AQ178</f>
        <v>752</v>
      </c>
      <c r="D234" s="69">
        <f>+'[1]oferta-enl'!AQ179</f>
        <v>-4.3256997455470736E-2</v>
      </c>
      <c r="E234" s="68">
        <f>+'[1]oferta-enl'!AQ180</f>
        <v>-34</v>
      </c>
      <c r="F234" s="68">
        <f>+[1]oferta!AQ182</f>
        <v>2874</v>
      </c>
      <c r="G234" s="69">
        <f>+'[1]oferta-enl'!AQ183</f>
        <v>-3.3164195004345309E-2</v>
      </c>
      <c r="H234" s="68">
        <f>+'[1]oferta-enl'!AQ184</f>
        <v>-98.583333333333485</v>
      </c>
    </row>
    <row r="235" spans="1:9" x14ac:dyDescent="0.5">
      <c r="A235" s="58" t="s">
        <v>37</v>
      </c>
      <c r="B235" s="59"/>
      <c r="C235" s="69">
        <f>'[1]oferta-enl'!AI178/100</f>
        <v>0.28760000000000002</v>
      </c>
      <c r="D235" s="64" t="s">
        <v>33</v>
      </c>
      <c r="E235" s="64">
        <f>'[1]oferta-enl'!AI180</f>
        <v>-1.4299999999999997</v>
      </c>
      <c r="F235" s="69">
        <f>'[1]oferta-enl'!AI182/100</f>
        <v>0.55134091373943972</v>
      </c>
      <c r="G235" s="64" t="s">
        <v>33</v>
      </c>
      <c r="H235" s="64">
        <f>'[1]oferta-enl'!AI184</f>
        <v>0.67952678990857862</v>
      </c>
    </row>
    <row r="236" spans="1:9" x14ac:dyDescent="0.5">
      <c r="A236" s="58" t="s">
        <v>38</v>
      </c>
      <c r="B236" s="59"/>
      <c r="C236" s="68">
        <f>'[1]oferta-enl'!AA178</f>
        <v>6190</v>
      </c>
      <c r="D236" s="69">
        <f>'[1]oferta-enl'!AA179</f>
        <v>-0.14408185840707965</v>
      </c>
      <c r="E236" s="68">
        <f>'[1]oferta-enl'!AA180</f>
        <v>-1042</v>
      </c>
      <c r="F236" s="68">
        <f>'[1]oferta-enl'!AA182</f>
        <v>18741.666666666668</v>
      </c>
      <c r="G236" s="69">
        <f>'[1]oferta-enl'!AA183</f>
        <v>-4.065588595364944E-2</v>
      </c>
      <c r="H236" s="68">
        <f>'[1]oferta-enl'!AA184</f>
        <v>-794.25</v>
      </c>
      <c r="I236" s="26"/>
    </row>
    <row r="237" spans="1:9" x14ac:dyDescent="0.5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8.5" x14ac:dyDescent="0.5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[1]demanda!A178</f>
        <v>DICIEMBRE 25</v>
      </c>
    </row>
    <row r="239" spans="1:9" x14ac:dyDescent="0.5">
      <c r="A239" s="74"/>
      <c r="B239" s="74"/>
      <c r="C239" s="75"/>
      <c r="D239" s="75"/>
      <c r="E239" s="75"/>
      <c r="F239" s="75"/>
      <c r="G239" s="75"/>
      <c r="H239" s="75"/>
    </row>
    <row r="240" spans="1:9" ht="32.5" x14ac:dyDescent="0.5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 x14ac:dyDescent="0.5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 x14ac:dyDescent="0.5">
      <c r="A242" s="32" t="s">
        <v>14</v>
      </c>
      <c r="B242" s="33"/>
      <c r="C242" s="34" t="str">
        <f>$C$74</f>
        <v>Dic.25</v>
      </c>
      <c r="D242" s="35" t="str">
        <f>$D$74</f>
        <v>Variación mensual                                   Dic.25/Dic.24</v>
      </c>
      <c r="E242" s="36"/>
      <c r="F242" s="37" t="str">
        <f>$F$74</f>
        <v>Acumulado Ene-Dic.25</v>
      </c>
      <c r="G242" s="35" t="str">
        <f>$G$74</f>
        <v>Var. del acumulado                                                       Ene-Dic.25/Ene-Dic.24</v>
      </c>
      <c r="H242" s="36"/>
    </row>
    <row r="243" spans="1:12" ht="16.5" customHeight="1" x14ac:dyDescent="0.5">
      <c r="A243" s="38"/>
      <c r="B243" s="39"/>
      <c r="C243" s="40"/>
      <c r="D243" s="41"/>
      <c r="E243" s="42"/>
      <c r="F243" s="43"/>
      <c r="G243" s="41"/>
      <c r="H243" s="42"/>
    </row>
    <row r="244" spans="1:12" x14ac:dyDescent="0.5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 x14ac:dyDescent="0.5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 x14ac:dyDescent="0.5">
      <c r="A246" s="52" t="s">
        <v>28</v>
      </c>
      <c r="B246" s="53"/>
      <c r="C246" s="54">
        <f>+[1]demanda!BE178</f>
        <v>39887</v>
      </c>
      <c r="D246" s="55">
        <f>+'[1]demanda-enl'!BE179</f>
        <v>4.5366390606981888E-2</v>
      </c>
      <c r="E246" s="54">
        <f>+'[1]demanda-enl'!BE180</f>
        <v>1731</v>
      </c>
      <c r="F246" s="54">
        <f>+[1]demanda!BE182</f>
        <v>521750</v>
      </c>
      <c r="G246" s="55">
        <f>+'[1]demanda-enl'!BE183</f>
        <v>1.8402489059614835E-2</v>
      </c>
      <c r="H246" s="54">
        <f>+'[1]demanda-enl'!BE184</f>
        <v>9428</v>
      </c>
      <c r="J246" s="56"/>
    </row>
    <row r="247" spans="1:12" x14ac:dyDescent="0.5">
      <c r="A247" s="52" t="s">
        <v>29</v>
      </c>
      <c r="B247" s="53"/>
      <c r="C247" s="54">
        <f>+[1]demanda!BM178</f>
        <v>3717</v>
      </c>
      <c r="D247" s="55">
        <f>+'[1]demanda-enl'!BM179</f>
        <v>0.16703296703296711</v>
      </c>
      <c r="E247" s="54">
        <f>+'[1]demanda-enl'!BM180</f>
        <v>532</v>
      </c>
      <c r="F247" s="54">
        <f>+[1]demanda!BM182</f>
        <v>71916</v>
      </c>
      <c r="G247" s="55">
        <f>+'[1]demanda-enl'!BM183</f>
        <v>-4.9208070017715988E-2</v>
      </c>
      <c r="H247" s="54">
        <f>+'[1]demanda-enl'!BM184</f>
        <v>-3722</v>
      </c>
      <c r="J247" s="56"/>
      <c r="K247" s="57"/>
      <c r="L247" s="57"/>
    </row>
    <row r="248" spans="1:12" x14ac:dyDescent="0.5">
      <c r="A248" s="58" t="s">
        <v>30</v>
      </c>
      <c r="B248" s="59"/>
      <c r="C248" s="60">
        <f>+[1]demanda!AW178</f>
        <v>43604</v>
      </c>
      <c r="D248" s="61">
        <f>+'[1]demanda-enl'!AW179</f>
        <v>5.4714334091238825E-2</v>
      </c>
      <c r="E248" s="60">
        <f>+'[1]demanda-enl'!AW180</f>
        <v>2262</v>
      </c>
      <c r="F248" s="60">
        <f>+[1]demanda!AW182</f>
        <v>593668</v>
      </c>
      <c r="G248" s="61">
        <f>+'[1]demanda-enl'!AW183</f>
        <v>9.7098607215808652E-3</v>
      </c>
      <c r="H248" s="60">
        <f>+'[1]demanda-enl'!AW184</f>
        <v>5709</v>
      </c>
      <c r="J248" s="56"/>
      <c r="K248" s="57"/>
    </row>
    <row r="249" spans="1:12" x14ac:dyDescent="0.5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 x14ac:dyDescent="0.5">
      <c r="A250" s="52" t="s">
        <v>28</v>
      </c>
      <c r="B250" s="53"/>
      <c r="C250" s="54">
        <f>+[1]demanda!CC178</f>
        <v>68965</v>
      </c>
      <c r="D250" s="55">
        <f>+'[1]demanda-enl'!CC179</f>
        <v>9.2635953872270971E-3</v>
      </c>
      <c r="E250" s="54">
        <f>+'[1]demanda-enl'!CC180</f>
        <v>633</v>
      </c>
      <c r="F250" s="54">
        <f>+[1]demanda!CC182</f>
        <v>949071</v>
      </c>
      <c r="G250" s="55">
        <f>+'[1]demanda-enl'!CC183</f>
        <v>1.9235147557884691E-2</v>
      </c>
      <c r="H250" s="54">
        <f>+'[1]demanda-enl'!CC184</f>
        <v>17911</v>
      </c>
      <c r="J250" s="56"/>
    </row>
    <row r="251" spans="1:12" x14ac:dyDescent="0.5">
      <c r="A251" s="52" t="s">
        <v>29</v>
      </c>
      <c r="B251" s="53"/>
      <c r="C251" s="54">
        <f>+[1]demanda!CK178</f>
        <v>6214</v>
      </c>
      <c r="D251" s="55">
        <f>+'[1]demanda-enl'!CK179</f>
        <v>0.18024691358024691</v>
      </c>
      <c r="E251" s="54">
        <f>+'[1]demanda-enl'!CK180</f>
        <v>949</v>
      </c>
      <c r="F251" s="54">
        <f>+[1]demanda!CK182</f>
        <v>117399</v>
      </c>
      <c r="G251" s="55">
        <f>+'[1]demanda-enl'!CK183</f>
        <v>-5.7482799315986766E-2</v>
      </c>
      <c r="H251" s="54">
        <f>+'[1]demanda-enl'!CK184</f>
        <v>-7160</v>
      </c>
      <c r="K251" s="57"/>
    </row>
    <row r="252" spans="1:12" x14ac:dyDescent="0.5">
      <c r="A252" s="58" t="s">
        <v>30</v>
      </c>
      <c r="B252" s="59"/>
      <c r="C252" s="60">
        <f>+[1]demanda!BU178</f>
        <v>75179</v>
      </c>
      <c r="D252" s="61">
        <f>+'[1]demanda-enl'!BU179</f>
        <v>2.149544139027415E-2</v>
      </c>
      <c r="E252" s="60">
        <f>+'[1]demanda-enl'!BU180</f>
        <v>1582</v>
      </c>
      <c r="F252" s="60">
        <f>+[1]demanda!BU182</f>
        <v>1066471</v>
      </c>
      <c r="G252" s="61">
        <f>+'[1]demanda-enl'!BU183</f>
        <v>1.0184528269359561E-2</v>
      </c>
      <c r="H252" s="60">
        <f>+'[1]demanda-enl'!BU184</f>
        <v>10752</v>
      </c>
    </row>
    <row r="253" spans="1:12" x14ac:dyDescent="0.5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 x14ac:dyDescent="0.5">
      <c r="A254" s="52" t="s">
        <v>28</v>
      </c>
      <c r="B254" s="53"/>
      <c r="C254" s="63">
        <f>+'[1]demanda-enl'!BE204</f>
        <v>1.7290094517010555</v>
      </c>
      <c r="D254" s="63" t="s">
        <v>33</v>
      </c>
      <c r="E254" s="63">
        <f>+'[1]demanda-enl'!BE206</f>
        <v>-6.1849128862945024E-2</v>
      </c>
      <c r="F254" s="63">
        <f>+'[1]demanda-enl'!BE208</f>
        <v>1.8190148538572113</v>
      </c>
      <c r="G254" s="63" t="s">
        <v>33</v>
      </c>
      <c r="H254" s="63">
        <f>+'[1]demanda-enl'!BE210</f>
        <v>1.4860340915170411E-3</v>
      </c>
    </row>
    <row r="255" spans="1:12" x14ac:dyDescent="0.5">
      <c r="A255" s="52" t="s">
        <v>29</v>
      </c>
      <c r="B255" s="53"/>
      <c r="C255" s="63">
        <f>+'[1]demanda-enl'!BM204</f>
        <v>1.6717783158461124</v>
      </c>
      <c r="D255" s="63" t="s">
        <v>33</v>
      </c>
      <c r="E255" s="63">
        <f>+'[1]demanda-enl'!BM206</f>
        <v>1.8717091356316384E-2</v>
      </c>
      <c r="F255" s="63">
        <f>+'[1]demanda-enl'!BM208</f>
        <v>1.6324461872184215</v>
      </c>
      <c r="G255" s="63" t="s">
        <v>33</v>
      </c>
      <c r="H255" s="63">
        <f>+'[1]demanda-enl'!BM210</f>
        <v>-1.4331887294389611E-2</v>
      </c>
    </row>
    <row r="256" spans="1:12" x14ac:dyDescent="0.5">
      <c r="A256" s="58" t="s">
        <v>30</v>
      </c>
      <c r="B256" s="59"/>
      <c r="C256" s="64">
        <f>+'[1]demanda-enl'!AW204</f>
        <v>1.7241308136868176</v>
      </c>
      <c r="D256" s="64" t="s">
        <v>33</v>
      </c>
      <c r="E256" s="64">
        <f>+'[1]demanda-enl'!AW206</f>
        <v>-5.6068499360446555E-2</v>
      </c>
      <c r="F256" s="64">
        <f>+'[1]demanda-enl'!AW208</f>
        <v>1.7964097778556365</v>
      </c>
      <c r="G256" s="64" t="s">
        <v>33</v>
      </c>
      <c r="H256" s="64">
        <f>+'[1]demanda-enl'!AW210</f>
        <v>8.4410065705631254E-4</v>
      </c>
    </row>
    <row r="257" spans="1:9" x14ac:dyDescent="0.5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 x14ac:dyDescent="0.5">
      <c r="A258" s="52" t="s">
        <v>28</v>
      </c>
      <c r="B258" s="53"/>
      <c r="C258" s="65">
        <f>([1]demanda!CC178/[1]demanda!AE178)</f>
        <v>5.2670891132059479E-2</v>
      </c>
      <c r="D258" s="66" t="s">
        <v>33</v>
      </c>
      <c r="E258" s="67">
        <f>(([1]demanda!CC178/[1]demanda!AE178)-([1]demanda!CC177/[1]demanda!AE177))*100</f>
        <v>-0.22235969253446702</v>
      </c>
      <c r="F258" s="65">
        <f>([1]demanda!CC182/[1]demanda!AE182)</f>
        <v>3.7520756934327257E-2</v>
      </c>
      <c r="G258" s="66" t="s">
        <v>33</v>
      </c>
      <c r="H258" s="67">
        <f>(([1]demanda!CC182/[1]demanda!AE182)-([1]demanda!CC181/[1]demanda!AE181))*100</f>
        <v>6.756342182185765E-2</v>
      </c>
    </row>
    <row r="259" spans="1:9" x14ac:dyDescent="0.5">
      <c r="A259" s="52" t="s">
        <v>29</v>
      </c>
      <c r="B259" s="53"/>
      <c r="C259" s="65">
        <f>([1]demanda!CK178/[1]demanda!AL178)</f>
        <v>4.4908967917623045E-3</v>
      </c>
      <c r="D259" s="66" t="s">
        <v>33</v>
      </c>
      <c r="E259" s="67">
        <f>(([1]demanda!CK178/[1]demanda!AL178)-([1]demanda!CK177/[1]demanda!AL177))*100</f>
        <v>3.4755364504073918E-2</v>
      </c>
      <c r="F259" s="65">
        <f>([1]demanda!CK182/[1]demanda!AL182)</f>
        <v>3.6861157187077901E-3</v>
      </c>
      <c r="G259" s="66" t="s">
        <v>33</v>
      </c>
      <c r="H259" s="67">
        <f>(([1]demanda!CK182/[1]demanda!AL182)-([1]demanda!CK181/[1]demanda!AL181))*100</f>
        <v>-2.8945297713977226E-2</v>
      </c>
    </row>
    <row r="260" spans="1:9" x14ac:dyDescent="0.5">
      <c r="A260" s="52" t="s">
        <v>30</v>
      </c>
      <c r="B260" s="53"/>
      <c r="C260" s="65">
        <f>([1]demanda!BU178/[1]demanda!X178)</f>
        <v>2.7915973213974064E-2</v>
      </c>
      <c r="D260" s="67" t="s">
        <v>33</v>
      </c>
      <c r="E260" s="67">
        <f>(([1]demanda!BU178/[1]demanda!X178)-([1]demanda!BU177/[1]demanda!X177))*100</f>
        <v>-0.13414076189570967</v>
      </c>
      <c r="F260" s="65">
        <f>([1]demanda!BU182/[1]demanda!X182)</f>
        <v>1.8663021109912085E-2</v>
      </c>
      <c r="G260" s="67" t="s">
        <v>33</v>
      </c>
      <c r="H260" s="67">
        <f>(([1]demanda!BU182/[1]demanda!X182)-([1]demanda!BU181/[1]demanda!X181))*100</f>
        <v>1.1858391524979112E-3</v>
      </c>
    </row>
    <row r="261" spans="1:9" x14ac:dyDescent="0.5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 x14ac:dyDescent="0.5">
      <c r="A262" s="58" t="s">
        <v>36</v>
      </c>
      <c r="B262" s="59"/>
      <c r="C262" s="68">
        <f>+[1]oferta!AR178</f>
        <v>925</v>
      </c>
      <c r="D262" s="69">
        <f>+'[1]oferta-enl'!AR179</f>
        <v>-3.4446764091857984E-2</v>
      </c>
      <c r="E262" s="68">
        <f>+'[1]oferta-enl'!AR180</f>
        <v>-33</v>
      </c>
      <c r="F262" s="68">
        <f>+[1]oferta!AR182</f>
        <v>946.16666666666663</v>
      </c>
      <c r="G262" s="69">
        <f>+'[1]oferta-enl'!AR183</f>
        <v>-4.9953978746548389E-2</v>
      </c>
      <c r="H262" s="68">
        <f>+'[1]oferta-enl'!AR184</f>
        <v>-49.75</v>
      </c>
    </row>
    <row r="263" spans="1:9" x14ac:dyDescent="0.5">
      <c r="A263" s="58" t="s">
        <v>37</v>
      </c>
      <c r="B263" s="59"/>
      <c r="C263" s="69">
        <f>'[1]oferta-enl'!AJ178/100</f>
        <v>0.30859999999999999</v>
      </c>
      <c r="D263" s="64" t="s">
        <v>33</v>
      </c>
      <c r="E263" s="64">
        <f>'[1]oferta-enl'!AJ180</f>
        <v>0.76999999999999957</v>
      </c>
      <c r="F263" s="69">
        <f>'[1]oferta-enl'!AJ182/100</f>
        <v>0.3564427158845877</v>
      </c>
      <c r="G263" s="64" t="s">
        <v>33</v>
      </c>
      <c r="H263" s="64">
        <f>'[1]oferta-enl'!AJ184</f>
        <v>0.71387580121734828</v>
      </c>
    </row>
    <row r="264" spans="1:9" x14ac:dyDescent="0.5">
      <c r="A264" s="58" t="s">
        <v>38</v>
      </c>
      <c r="B264" s="59"/>
      <c r="C264" s="68">
        <f>'[1]oferta-enl'!AB178</f>
        <v>7794</v>
      </c>
      <c r="D264" s="69">
        <f>'[1]oferta-enl'!AB179</f>
        <v>-1.6651722812860426E-3</v>
      </c>
      <c r="E264" s="68">
        <f>'[1]oferta-enl'!AB180</f>
        <v>-13</v>
      </c>
      <c r="F264" s="68">
        <f>'[1]oferta-enl'!AB182</f>
        <v>8115.833333333333</v>
      </c>
      <c r="G264" s="69">
        <f>'[1]oferta-enl'!AB183</f>
        <v>-7.0654445724539494E-3</v>
      </c>
      <c r="H264" s="68">
        <f>'[1]oferta-enl'!AB184</f>
        <v>-57.75</v>
      </c>
      <c r="I264" s="26"/>
    </row>
    <row r="265" spans="1:9" x14ac:dyDescent="0.5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 x14ac:dyDescent="0.5">
      <c r="A266" s="74"/>
      <c r="B266" s="74"/>
      <c r="C266" s="75"/>
      <c r="D266" s="75"/>
      <c r="E266" s="75"/>
      <c r="F266" s="75"/>
      <c r="G266" s="75"/>
      <c r="H266" s="75"/>
    </row>
    <row r="267" spans="1:9" x14ac:dyDescent="0.5">
      <c r="A267" s="74"/>
      <c r="B267" s="74"/>
      <c r="C267" s="75"/>
      <c r="D267" s="75"/>
      <c r="E267" s="75"/>
      <c r="F267" s="75"/>
      <c r="G267" s="75"/>
      <c r="H267" s="75"/>
    </row>
    <row r="268" spans="1:9" ht="32.5" x14ac:dyDescent="0.5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 x14ac:dyDescent="0.5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 x14ac:dyDescent="0.5">
      <c r="A270" s="32" t="s">
        <v>15</v>
      </c>
      <c r="B270" s="33"/>
      <c r="C270" s="34" t="str">
        <f>$C$74</f>
        <v>Dic.25</v>
      </c>
      <c r="D270" s="35" t="str">
        <f>$D$74</f>
        <v>Variación mensual                                   Dic.25/Dic.24</v>
      </c>
      <c r="E270" s="36"/>
      <c r="F270" s="37" t="str">
        <f>$F$74</f>
        <v>Acumulado Ene-Dic.25</v>
      </c>
      <c r="G270" s="35" t="str">
        <f>$G$74</f>
        <v>Var. del acumulado                                                       Ene-Dic.25/Ene-Dic.24</v>
      </c>
      <c r="H270" s="36"/>
    </row>
    <row r="271" spans="1:9" ht="16.5" customHeight="1" x14ac:dyDescent="0.5">
      <c r="A271" s="38"/>
      <c r="B271" s="39"/>
      <c r="C271" s="40"/>
      <c r="D271" s="41"/>
      <c r="E271" s="42"/>
      <c r="F271" s="43"/>
      <c r="G271" s="41"/>
      <c r="H271" s="42"/>
    </row>
    <row r="272" spans="1:9" x14ac:dyDescent="0.5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 x14ac:dyDescent="0.5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 x14ac:dyDescent="0.5">
      <c r="A274" s="52" t="s">
        <v>28</v>
      </c>
      <c r="B274" s="53"/>
      <c r="C274" s="54">
        <f>+[1]demanda!BF178</f>
        <v>140369</v>
      </c>
      <c r="D274" s="55">
        <f>+'[1]demanda-enl'!BF179</f>
        <v>0.16880662136957092</v>
      </c>
      <c r="E274" s="54">
        <f>+'[1]demanda-enl'!BF180</f>
        <v>20273</v>
      </c>
      <c r="F274" s="54">
        <f>+[1]demanda!BF182</f>
        <v>2124718</v>
      </c>
      <c r="G274" s="55">
        <f>+'[1]demanda-enl'!BF183</f>
        <v>-6.0056430642422831E-2</v>
      </c>
      <c r="H274" s="54">
        <f>+'[1]demanda-enl'!BF184</f>
        <v>-135756</v>
      </c>
      <c r="J274" s="56"/>
    </row>
    <row r="275" spans="1:12" x14ac:dyDescent="0.5">
      <c r="A275" s="52" t="s">
        <v>29</v>
      </c>
      <c r="B275" s="53"/>
      <c r="C275" s="54">
        <f>+[1]demanda!BN178</f>
        <v>188784</v>
      </c>
      <c r="D275" s="55">
        <f>+'[1]demanda-enl'!BN179</f>
        <v>9.728793462213603E-2</v>
      </c>
      <c r="E275" s="54">
        <f>+'[1]demanda-enl'!BN180</f>
        <v>16738</v>
      </c>
      <c r="F275" s="54">
        <f>+[1]demanda!BN182</f>
        <v>4151693</v>
      </c>
      <c r="G275" s="55">
        <f>+'[1]demanda-enl'!BN183</f>
        <v>2.7638642466198293E-2</v>
      </c>
      <c r="H275" s="54">
        <f>+'[1]demanda-enl'!BN184</f>
        <v>111661</v>
      </c>
      <c r="J275" s="56"/>
      <c r="K275" s="57"/>
      <c r="L275" s="57"/>
    </row>
    <row r="276" spans="1:12" x14ac:dyDescent="0.5">
      <c r="A276" s="58" t="s">
        <v>30</v>
      </c>
      <c r="B276" s="59"/>
      <c r="C276" s="60">
        <f>+[1]demanda!AX178</f>
        <v>329153</v>
      </c>
      <c r="D276" s="61">
        <f>+'[1]demanda-enl'!AX179</f>
        <v>0.12668839126178355</v>
      </c>
      <c r="E276" s="60">
        <f>+'[1]demanda-enl'!AX180</f>
        <v>37011</v>
      </c>
      <c r="F276" s="60">
        <f>+[1]demanda!AX182</f>
        <v>6276411</v>
      </c>
      <c r="G276" s="61">
        <f>+'[1]demanda-enl'!AX183</f>
        <v>-3.8239797959019883E-3</v>
      </c>
      <c r="H276" s="60">
        <f>+'[1]demanda-enl'!AX184</f>
        <v>-24093</v>
      </c>
      <c r="J276" s="56"/>
      <c r="K276" s="57"/>
    </row>
    <row r="277" spans="1:12" x14ac:dyDescent="0.5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 x14ac:dyDescent="0.5">
      <c r="A278" s="52" t="s">
        <v>28</v>
      </c>
      <c r="B278" s="53"/>
      <c r="C278" s="54">
        <f>+[1]demanda!CD178</f>
        <v>282864</v>
      </c>
      <c r="D278" s="55">
        <f>+'[1]demanda-enl'!CD179</f>
        <v>0.14228486047732503</v>
      </c>
      <c r="E278" s="54">
        <f>+'[1]demanda-enl'!CD180</f>
        <v>35234</v>
      </c>
      <c r="F278" s="54">
        <f>+[1]demanda!CD182</f>
        <v>5171493</v>
      </c>
      <c r="G278" s="55">
        <f>+'[1]demanda-enl'!CD183</f>
        <v>-4.9756168370609366E-2</v>
      </c>
      <c r="H278" s="54">
        <f>+'[1]demanda-enl'!CD184</f>
        <v>-270787</v>
      </c>
      <c r="J278" s="56"/>
    </row>
    <row r="279" spans="1:12" x14ac:dyDescent="0.5">
      <c r="A279" s="52" t="s">
        <v>29</v>
      </c>
      <c r="B279" s="53"/>
      <c r="C279" s="54">
        <f>+[1]demanda!CL178</f>
        <v>679696</v>
      </c>
      <c r="D279" s="55">
        <f>+'[1]demanda-enl'!CL179</f>
        <v>5.1075746868171734E-2</v>
      </c>
      <c r="E279" s="54">
        <f>+'[1]demanda-enl'!CL180</f>
        <v>33029</v>
      </c>
      <c r="F279" s="54">
        <f>+[1]demanda!CL182</f>
        <v>17010782</v>
      </c>
      <c r="G279" s="55">
        <f>+'[1]demanda-enl'!CL183</f>
        <v>2.4315012546228365E-2</v>
      </c>
      <c r="H279" s="54">
        <f>+'[1]demanda-enl'!CL184</f>
        <v>403799</v>
      </c>
      <c r="K279" s="57"/>
    </row>
    <row r="280" spans="1:12" x14ac:dyDescent="0.5">
      <c r="A280" s="58" t="s">
        <v>30</v>
      </c>
      <c r="B280" s="59"/>
      <c r="C280" s="60">
        <f>+[1]demanda!BV178</f>
        <v>962561</v>
      </c>
      <c r="D280" s="61">
        <f>+'[1]demanda-enl'!BV179</f>
        <v>7.633258302331325E-2</v>
      </c>
      <c r="E280" s="60">
        <f>+'[1]demanda-enl'!BV180</f>
        <v>68264</v>
      </c>
      <c r="F280" s="60">
        <f>+[1]demanda!BV182</f>
        <v>22182275</v>
      </c>
      <c r="G280" s="61">
        <f>+'[1]demanda-enl'!BV183</f>
        <v>6.0326287594232308E-3</v>
      </c>
      <c r="H280" s="60">
        <f>+'[1]demanda-enl'!BV184</f>
        <v>133015</v>
      </c>
    </row>
    <row r="281" spans="1:12" x14ac:dyDescent="0.5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 x14ac:dyDescent="0.5">
      <c r="A282" s="52" t="s">
        <v>28</v>
      </c>
      <c r="B282" s="53"/>
      <c r="C282" s="63">
        <f>+'[1]demanda-enl'!BF204</f>
        <v>2.0151457942993112</v>
      </c>
      <c r="D282" s="63" t="s">
        <v>33</v>
      </c>
      <c r="E282" s="63">
        <f>+'[1]demanda-enl'!BF206</f>
        <v>-4.678799200497874E-2</v>
      </c>
      <c r="F282" s="63">
        <f>+'[1]demanda-enl'!BF208</f>
        <v>2.4339667664132372</v>
      </c>
      <c r="G282" s="63" t="s">
        <v>33</v>
      </c>
      <c r="H282" s="63">
        <f>+'[1]demanda-enl'!BF210</f>
        <v>2.6383224200409394E-2</v>
      </c>
    </row>
    <row r="283" spans="1:12" x14ac:dyDescent="0.5">
      <c r="A283" s="52" t="s">
        <v>29</v>
      </c>
      <c r="B283" s="53"/>
      <c r="C283" s="63">
        <f>+'[1]demanda-enl'!BN204</f>
        <v>3.6003898635477585</v>
      </c>
      <c r="D283" s="63" t="s">
        <v>33</v>
      </c>
      <c r="E283" s="63">
        <f>+'[1]demanda-enl'!BN206</f>
        <v>-0.15829676677203963</v>
      </c>
      <c r="F283" s="63">
        <f>+'[1]demanda-enl'!BN208</f>
        <v>4.0973121085783557</v>
      </c>
      <c r="G283" s="63" t="s">
        <v>33</v>
      </c>
      <c r="H283" s="63">
        <f>+'[1]demanda-enl'!BN210</f>
        <v>-1.3294688595528292E-2</v>
      </c>
    </row>
    <row r="284" spans="1:12" x14ac:dyDescent="0.5">
      <c r="A284" s="58" t="s">
        <v>30</v>
      </c>
      <c r="B284" s="59"/>
      <c r="C284" s="64">
        <f>+'[1]demanda-enl'!AX204</f>
        <v>2.9243573657235391</v>
      </c>
      <c r="D284" s="64" t="s">
        <v>33</v>
      </c>
      <c r="E284" s="64">
        <f>+'[1]demanda-enl'!AX206</f>
        <v>-0.13681494089447543</v>
      </c>
      <c r="F284" s="64">
        <f>+'[1]demanda-enl'!AX208</f>
        <v>3.5342291956342566</v>
      </c>
      <c r="G284" s="64" t="s">
        <v>33</v>
      </c>
      <c r="H284" s="64">
        <f>+'[1]demanda-enl'!AX210</f>
        <v>3.4626624157434893E-2</v>
      </c>
    </row>
    <row r="285" spans="1:12" x14ac:dyDescent="0.5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 x14ac:dyDescent="0.5">
      <c r="A286" s="52" t="s">
        <v>28</v>
      </c>
      <c r="B286" s="53"/>
      <c r="C286" s="65">
        <f>([1]demanda!CD178/[1]demanda!AE178)</f>
        <v>0.21603275500875621</v>
      </c>
      <c r="D286" s="66" t="s">
        <v>33</v>
      </c>
      <c r="E286" s="67">
        <f>(([1]demanda!CD178/[1]demanda!AE178)-([1]demanda!CD177/[1]demanda!AE177))*100</f>
        <v>1.7099281999697653</v>
      </c>
      <c r="F286" s="65">
        <f>([1]demanda!CD182/[1]demanda!AE182)</f>
        <v>0.20445080698975618</v>
      </c>
      <c r="G286" s="66" t="s">
        <v>33</v>
      </c>
      <c r="H286" s="67">
        <f>(([1]demanda!CD182/[1]demanda!AE182)-([1]demanda!CD181/[1]demanda!AE181))*100</f>
        <v>-1.0895078202288078</v>
      </c>
    </row>
    <row r="287" spans="1:12" x14ac:dyDescent="0.5">
      <c r="A287" s="52" t="s">
        <v>29</v>
      </c>
      <c r="B287" s="53"/>
      <c r="C287" s="65">
        <f>([1]demanda!CL178/[1]demanda!AL178)</f>
        <v>0.49122056417342636</v>
      </c>
      <c r="D287" s="66" t="s">
        <v>33</v>
      </c>
      <c r="E287" s="67">
        <f>(([1]demanda!CL178/[1]demanda!AL178)-([1]demanda!CL177/[1]demanda!AL177))*100</f>
        <v>-1.7680344214226873</v>
      </c>
      <c r="F287" s="65">
        <f>([1]demanda!CL182/[1]demanda!AL182)</f>
        <v>0.53410770890477377</v>
      </c>
      <c r="G287" s="66" t="s">
        <v>33</v>
      </c>
      <c r="H287" s="67">
        <f>(([1]demanda!CL182/[1]demanda!AL182)-([1]demanda!CL181/[1]demanda!AL181))*100</f>
        <v>0.4060086916217065</v>
      </c>
    </row>
    <row r="288" spans="1:12" x14ac:dyDescent="0.5">
      <c r="A288" s="52" t="s">
        <v>30</v>
      </c>
      <c r="B288" s="53"/>
      <c r="C288" s="65">
        <f>([1]demanda!BV178/[1]demanda!X178)</f>
        <v>0.35742464109413652</v>
      </c>
      <c r="D288" s="67" t="s">
        <v>33</v>
      </c>
      <c r="E288" s="67">
        <f>(([1]demanda!BV178/[1]demanda!X178)-([1]demanda!BV177/[1]demanda!X177))*100</f>
        <v>0.19103143315261084</v>
      </c>
      <c r="F288" s="65">
        <f>([1]demanda!BV182/[1]demanda!X182)</f>
        <v>0.38818520765297421</v>
      </c>
      <c r="G288" s="67" t="s">
        <v>33</v>
      </c>
      <c r="H288" s="67">
        <f>(([1]demanda!BV182/[1]demanda!X182)-([1]demanda!BV181/[1]demanda!X181))*100</f>
        <v>-0.13543725573128551</v>
      </c>
    </row>
    <row r="289" spans="1:12" x14ac:dyDescent="0.5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 x14ac:dyDescent="0.5">
      <c r="A290" s="58" t="s">
        <v>36</v>
      </c>
      <c r="B290" s="59"/>
      <c r="C290" s="68">
        <f>+[1]oferta!AS178</f>
        <v>11653</v>
      </c>
      <c r="D290" s="69">
        <f>+'[1]oferta-enl'!AS179</f>
        <v>0.11362767584097866</v>
      </c>
      <c r="E290" s="68">
        <f>+'[1]oferta-enl'!AS180</f>
        <v>1189</v>
      </c>
      <c r="F290" s="68">
        <f>+[1]oferta!AS182</f>
        <v>16495.083333333332</v>
      </c>
      <c r="G290" s="69">
        <f>+'[1]oferta-enl'!AS183</f>
        <v>6.2325576402902261E-2</v>
      </c>
      <c r="H290" s="68">
        <f>+'[1]oferta-enl'!AS184</f>
        <v>967.74999999999818</v>
      </c>
    </row>
    <row r="291" spans="1:12" x14ac:dyDescent="0.5">
      <c r="A291" s="58" t="s">
        <v>37</v>
      </c>
      <c r="B291" s="59"/>
      <c r="C291" s="69">
        <f>'[1]oferta-enl'!AK178/100</f>
        <v>0.43909999999999999</v>
      </c>
      <c r="D291" s="64" t="s">
        <v>33</v>
      </c>
      <c r="E291" s="64">
        <f>'[1]oferta-enl'!AK180</f>
        <v>0.79999999999999716</v>
      </c>
      <c r="F291" s="69">
        <f>'[1]oferta-enl'!AK182/100</f>
        <v>0.62914717336273973</v>
      </c>
      <c r="G291" s="64" t="s">
        <v>33</v>
      </c>
      <c r="H291" s="64">
        <f>'[1]oferta-enl'!AK184</f>
        <v>-0.83255096233988013</v>
      </c>
    </row>
    <row r="292" spans="1:12" x14ac:dyDescent="0.5">
      <c r="A292" s="58" t="s">
        <v>38</v>
      </c>
      <c r="B292" s="59"/>
      <c r="C292" s="68">
        <f>'[1]oferta-enl'!AC178</f>
        <v>69864</v>
      </c>
      <c r="D292" s="69">
        <f>'[1]oferta-enl'!AC179</f>
        <v>5.4025919164793379E-2</v>
      </c>
      <c r="E292" s="68">
        <f>'[1]oferta-enl'!AC180</f>
        <v>3581</v>
      </c>
      <c r="F292" s="68">
        <f>'[1]oferta-enl'!AC182</f>
        <v>93327.916666666672</v>
      </c>
      <c r="G292" s="69">
        <f>'[1]oferta-enl'!AC183</f>
        <v>1.616522353756733E-2</v>
      </c>
      <c r="H292" s="68">
        <f>'[1]oferta-enl'!AC184</f>
        <v>1484.6666666666715</v>
      </c>
      <c r="I292" s="26"/>
    </row>
    <row r="293" spans="1:12" x14ac:dyDescent="0.5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 x14ac:dyDescent="0.5">
      <c r="A294" s="22"/>
      <c r="B294" s="22"/>
      <c r="C294" s="22"/>
      <c r="D294" s="23"/>
      <c r="E294" s="23"/>
      <c r="F294" s="24"/>
      <c r="G294" s="24"/>
      <c r="H294" s="72"/>
    </row>
    <row r="295" spans="1:12" x14ac:dyDescent="0.5">
      <c r="A295" s="74"/>
      <c r="B295" s="74"/>
      <c r="C295" s="75"/>
      <c r="D295" s="75"/>
      <c r="E295" s="75"/>
      <c r="F295" s="75"/>
      <c r="G295" s="75"/>
      <c r="H295" s="75"/>
    </row>
    <row r="296" spans="1:12" ht="32.5" x14ac:dyDescent="0.5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 x14ac:dyDescent="0.5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 x14ac:dyDescent="0.5">
      <c r="A298" s="32" t="s">
        <v>16</v>
      </c>
      <c r="B298" s="33"/>
      <c r="C298" s="34" t="str">
        <f>$C$74</f>
        <v>Dic.25</v>
      </c>
      <c r="D298" s="35" t="str">
        <f>$D$74</f>
        <v>Variación mensual                                   Dic.25/Dic.24</v>
      </c>
      <c r="E298" s="36"/>
      <c r="F298" s="37" t="str">
        <f>$F$74</f>
        <v>Acumulado Ene-Dic.25</v>
      </c>
      <c r="G298" s="35" t="str">
        <f>$G$74</f>
        <v>Var. del acumulado                                                       Ene-Dic.25/Ene-Dic.24</v>
      </c>
      <c r="H298" s="36"/>
    </row>
    <row r="299" spans="1:12" ht="16.5" customHeight="1" x14ac:dyDescent="0.5">
      <c r="A299" s="38"/>
      <c r="B299" s="39"/>
      <c r="C299" s="40"/>
      <c r="D299" s="41"/>
      <c r="E299" s="42"/>
      <c r="F299" s="43"/>
      <c r="G299" s="41"/>
      <c r="H299" s="42"/>
    </row>
    <row r="300" spans="1:12" x14ac:dyDescent="0.5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 x14ac:dyDescent="0.5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 x14ac:dyDescent="0.5">
      <c r="A302" s="52" t="s">
        <v>28</v>
      </c>
      <c r="B302" s="53"/>
      <c r="C302" s="54">
        <f>+[1]demanda!BG178</f>
        <v>152082</v>
      </c>
      <c r="D302" s="55">
        <f>+'[1]demanda-enl'!BG179</f>
        <v>-1.676418296427995E-2</v>
      </c>
      <c r="E302" s="54">
        <f>+'[1]demanda-enl'!BG180</f>
        <v>-2593</v>
      </c>
      <c r="F302" s="54">
        <f>+[1]demanda!BG182</f>
        <v>1649938</v>
      </c>
      <c r="G302" s="55">
        <f>+'[1]demanda-enl'!BG183</f>
        <v>-4.9456614417462075E-2</v>
      </c>
      <c r="H302" s="54">
        <f>+'[1]demanda-enl'!BG184</f>
        <v>-85846</v>
      </c>
      <c r="J302" s="56"/>
    </row>
    <row r="303" spans="1:12" x14ac:dyDescent="0.5">
      <c r="A303" s="52" t="s">
        <v>29</v>
      </c>
      <c r="B303" s="53"/>
      <c r="C303" s="54">
        <f>+[1]demanda!BO178</f>
        <v>146227</v>
      </c>
      <c r="D303" s="55">
        <f>+'[1]demanda-enl'!BO179</f>
        <v>6.7841416125663523E-2</v>
      </c>
      <c r="E303" s="54">
        <f>+'[1]demanda-enl'!BO180</f>
        <v>9290</v>
      </c>
      <c r="F303" s="54">
        <f>+[1]demanda!BO182</f>
        <v>2180352</v>
      </c>
      <c r="G303" s="55">
        <f>+'[1]demanda-enl'!BO183</f>
        <v>-3.5988039632085522E-3</v>
      </c>
      <c r="H303" s="54">
        <f>+'[1]demanda-enl'!BO184</f>
        <v>-7875</v>
      </c>
      <c r="J303" s="56"/>
      <c r="K303" s="57"/>
      <c r="L303" s="57"/>
    </row>
    <row r="304" spans="1:12" x14ac:dyDescent="0.5">
      <c r="A304" s="58" t="s">
        <v>30</v>
      </c>
      <c r="B304" s="59"/>
      <c r="C304" s="60">
        <f>+[1]demanda!AY178</f>
        <v>298309</v>
      </c>
      <c r="D304" s="61">
        <f>+'[1]demanda-enl'!AY179</f>
        <v>2.2965447238110892E-2</v>
      </c>
      <c r="E304" s="60">
        <f>+'[1]demanda-enl'!AY180</f>
        <v>6697</v>
      </c>
      <c r="F304" s="60">
        <f>+[1]demanda!AY182</f>
        <v>3830290</v>
      </c>
      <c r="G304" s="61">
        <f>+'[1]demanda-enl'!AY183</f>
        <v>-2.3883979937874833E-2</v>
      </c>
      <c r="H304" s="60">
        <f>+'[1]demanda-enl'!AY184</f>
        <v>-93721</v>
      </c>
      <c r="J304" s="56"/>
      <c r="K304" s="57"/>
    </row>
    <row r="305" spans="1:11" x14ac:dyDescent="0.5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 x14ac:dyDescent="0.5">
      <c r="A306" s="52" t="s">
        <v>28</v>
      </c>
      <c r="B306" s="53"/>
      <c r="C306" s="54">
        <f>+[1]demanda!CE178</f>
        <v>275677</v>
      </c>
      <c r="D306" s="55">
        <f>+'[1]demanda-enl'!CE179</f>
        <v>-1.9462989375740314E-2</v>
      </c>
      <c r="E306" s="54">
        <f>+'[1]demanda-enl'!CE180</f>
        <v>-5472</v>
      </c>
      <c r="F306" s="54">
        <f>+[1]demanda!CE182</f>
        <v>2883781</v>
      </c>
      <c r="G306" s="55">
        <f>+'[1]demanda-enl'!CE183</f>
        <v>-4.4347435912730715E-2</v>
      </c>
      <c r="H306" s="54">
        <f>+'[1]demanda-enl'!CE184</f>
        <v>-133823</v>
      </c>
      <c r="J306" s="56"/>
    </row>
    <row r="307" spans="1:11" x14ac:dyDescent="0.5">
      <c r="A307" s="52" t="s">
        <v>29</v>
      </c>
      <c r="B307" s="53"/>
      <c r="C307" s="54">
        <f>+[1]demanda!CM178</f>
        <v>336486</v>
      </c>
      <c r="D307" s="55">
        <f>+'[1]demanda-enl'!CM179</f>
        <v>0.1098958006920232</v>
      </c>
      <c r="E307" s="54">
        <f>+'[1]demanda-enl'!CM180</f>
        <v>33317</v>
      </c>
      <c r="F307" s="54">
        <f>+[1]demanda!CM182</f>
        <v>4961701</v>
      </c>
      <c r="G307" s="55">
        <f>+'[1]demanda-enl'!CM183</f>
        <v>8.530544238884552E-3</v>
      </c>
      <c r="H307" s="54">
        <f>+'[1]demanda-enl'!CM184</f>
        <v>41968</v>
      </c>
      <c r="K307" s="57"/>
    </row>
    <row r="308" spans="1:11" x14ac:dyDescent="0.5">
      <c r="A308" s="58" t="s">
        <v>30</v>
      </c>
      <c r="B308" s="59"/>
      <c r="C308" s="60">
        <f>+[1]demanda!BW178</f>
        <v>612164</v>
      </c>
      <c r="D308" s="61">
        <f>+'[1]demanda-enl'!BW179</f>
        <v>4.7655557419076677E-2</v>
      </c>
      <c r="E308" s="60">
        <f>+'[1]demanda-enl'!BW180</f>
        <v>27846</v>
      </c>
      <c r="F308" s="60">
        <f>+[1]demanda!BW182</f>
        <v>7845485</v>
      </c>
      <c r="G308" s="61">
        <f>+'[1]demanda-enl'!BW183</f>
        <v>-1.1572392208522242E-2</v>
      </c>
      <c r="H308" s="60">
        <f>+'[1]demanda-enl'!BW184</f>
        <v>-91854</v>
      </c>
    </row>
    <row r="309" spans="1:11" x14ac:dyDescent="0.5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 x14ac:dyDescent="0.5">
      <c r="A310" s="52" t="s">
        <v>28</v>
      </c>
      <c r="B310" s="53"/>
      <c r="C310" s="63">
        <f>+'[1]demanda-enl'!BG204</f>
        <v>1.8126865769782092</v>
      </c>
      <c r="D310" s="63" t="s">
        <v>33</v>
      </c>
      <c r="E310" s="63">
        <f>+'[1]demanda-enl'!BG206</f>
        <v>-4.9891948013285337E-3</v>
      </c>
      <c r="F310" s="63">
        <f>+'[1]demanda-enl'!BG208</f>
        <v>1.7478117359561389</v>
      </c>
      <c r="G310" s="63" t="s">
        <v>33</v>
      </c>
      <c r="H310" s="63">
        <f>+'[1]demanda-enl'!BG210</f>
        <v>9.3442768713680735E-3</v>
      </c>
    </row>
    <row r="311" spans="1:11" x14ac:dyDescent="0.5">
      <c r="A311" s="52" t="s">
        <v>29</v>
      </c>
      <c r="B311" s="53"/>
      <c r="C311" s="63">
        <f>+'[1]demanda-enl'!BO204</f>
        <v>2.3011208600326891</v>
      </c>
      <c r="D311" s="63" t="s">
        <v>33</v>
      </c>
      <c r="E311" s="63">
        <f>+'[1]demanda-enl'!BO206</f>
        <v>8.7190366448048007E-2</v>
      </c>
      <c r="F311" s="63">
        <f>+'[1]demanda-enl'!BO208</f>
        <v>2.2756421898849362</v>
      </c>
      <c r="G311" s="63" t="s">
        <v>33</v>
      </c>
      <c r="H311" s="63">
        <f>+'[1]demanda-enl'!BO210</f>
        <v>2.7368587557572432E-2</v>
      </c>
    </row>
    <row r="312" spans="1:11" x14ac:dyDescent="0.5">
      <c r="A312" s="58" t="s">
        <v>30</v>
      </c>
      <c r="B312" s="59"/>
      <c r="C312" s="64">
        <f>+'[1]demanda-enl'!AY204</f>
        <v>2.0521137478252416</v>
      </c>
      <c r="D312" s="64" t="s">
        <v>33</v>
      </c>
      <c r="E312" s="64">
        <f>+'[1]demanda-enl'!AY206</f>
        <v>4.8362187532798195E-2</v>
      </c>
      <c r="F312" s="64">
        <f>+'[1]demanda-enl'!AY208</f>
        <v>2.0482744126423849</v>
      </c>
      <c r="G312" s="64" t="s">
        <v>33</v>
      </c>
      <c r="H312" s="64">
        <f>+'[1]demanda-enl'!AY210</f>
        <v>2.5512753717371606E-2</v>
      </c>
    </row>
    <row r="313" spans="1:11" x14ac:dyDescent="0.5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 x14ac:dyDescent="0.5">
      <c r="A314" s="52" t="s">
        <v>28</v>
      </c>
      <c r="B314" s="53"/>
      <c r="C314" s="65">
        <f>([1]demanda!CE178/[1]demanda!AE178)</f>
        <v>0.21054380127039454</v>
      </c>
      <c r="D314" s="66" t="s">
        <v>33</v>
      </c>
      <c r="E314" s="67">
        <f>(([1]demanda!CE178/[1]demanda!AE178)-([1]demanda!CE177/[1]demanda!AE177))*100</f>
        <v>-1.5317148545959725</v>
      </c>
      <c r="F314" s="65">
        <f>([1]demanda!CE182/[1]demanda!AE182)</f>
        <v>0.11400795720534207</v>
      </c>
      <c r="G314" s="66" t="s">
        <v>33</v>
      </c>
      <c r="H314" s="67">
        <f>(([1]demanda!CE182/[1]demanda!AE182)-([1]demanda!CE181/[1]demanda!AE181))*100</f>
        <v>-0.53957861777719085</v>
      </c>
    </row>
    <row r="315" spans="1:11" x14ac:dyDescent="0.5">
      <c r="A315" s="52" t="s">
        <v>29</v>
      </c>
      <c r="B315" s="53"/>
      <c r="C315" s="65">
        <f>([1]demanda!CM178/[1]demanda!AL178)</f>
        <v>0.24318054359075167</v>
      </c>
      <c r="D315" s="66" t="s">
        <v>33</v>
      </c>
      <c r="E315" s="67">
        <f>(([1]demanda!CM178/[1]demanda!AL178)-([1]demanda!CM177/[1]demanda!AL177))*100</f>
        <v>0.45987395169757583</v>
      </c>
      <c r="F315" s="65">
        <f>([1]demanda!CM182/[1]demanda!AL182)</f>
        <v>0.15578841427634102</v>
      </c>
      <c r="G315" s="66" t="s">
        <v>33</v>
      </c>
      <c r="H315" s="67">
        <f>(([1]demanda!CM182/[1]demanda!AL182)-([1]demanda!CM181/[1]demanda!AL181))*100</f>
        <v>-0.12354579988716474</v>
      </c>
    </row>
    <row r="316" spans="1:11" x14ac:dyDescent="0.5">
      <c r="A316" s="52" t="s">
        <v>30</v>
      </c>
      <c r="B316" s="53"/>
      <c r="C316" s="65">
        <f>([1]demanda!BW178/[1]demanda!X178)</f>
        <v>0.22731286431795075</v>
      </c>
      <c r="D316" s="67" t="s">
        <v>33</v>
      </c>
      <c r="E316" s="67">
        <f>(([1]demanda!BW178/[1]demanda!X178)-([1]demanda!BW177/[1]demanda!X177))*100</f>
        <v>-0.49739714706910354</v>
      </c>
      <c r="F316" s="65">
        <f>([1]demanda!BW182/[1]demanda!X182)</f>
        <v>0.13729435884566818</v>
      </c>
      <c r="G316" s="67" t="s">
        <v>33</v>
      </c>
      <c r="H316" s="67">
        <f>(([1]demanda!BW182/[1]demanda!X182)-([1]demanda!BW181/[1]demanda!X181))*100</f>
        <v>-0.29329187158798897</v>
      </c>
    </row>
    <row r="317" spans="1:11" x14ac:dyDescent="0.5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 x14ac:dyDescent="0.5">
      <c r="A318" s="58" t="s">
        <v>36</v>
      </c>
      <c r="B318" s="59"/>
      <c r="C318" s="68">
        <f>+[1]oferta!AT178</f>
        <v>5065</v>
      </c>
      <c r="D318" s="69">
        <f>+'[1]oferta-enl'!AT179</f>
        <v>-2.6897214217098897E-2</v>
      </c>
      <c r="E318" s="68">
        <f>+'[1]oferta-enl'!AT180</f>
        <v>-140</v>
      </c>
      <c r="F318" s="68">
        <f>+[1]oferta!AT182</f>
        <v>5191.916666666667</v>
      </c>
      <c r="G318" s="69">
        <f>+'[1]oferta-enl'!AT183</f>
        <v>2.247587856605282E-4</v>
      </c>
      <c r="H318" s="68">
        <f>+'[1]oferta-enl'!AT184</f>
        <v>1.1666666666669698</v>
      </c>
    </row>
    <row r="319" spans="1:11" x14ac:dyDescent="0.5">
      <c r="A319" s="58" t="s">
        <v>37</v>
      </c>
      <c r="B319" s="59"/>
      <c r="C319" s="69">
        <f>'[1]oferta-enl'!AL178/100</f>
        <v>0.5363</v>
      </c>
      <c r="D319" s="64" t="s">
        <v>33</v>
      </c>
      <c r="E319" s="64">
        <f>'[1]oferta-enl'!AL180</f>
        <v>1.25</v>
      </c>
      <c r="F319" s="69">
        <f>'[1]oferta-enl'!AL182/100</f>
        <v>0.59023754919391425</v>
      </c>
      <c r="G319" s="64" t="s">
        <v>33</v>
      </c>
      <c r="H319" s="64">
        <f>'[1]oferta-enl'!AL184</f>
        <v>-2.126632507509143</v>
      </c>
    </row>
    <row r="320" spans="1:11" x14ac:dyDescent="0.5">
      <c r="A320" s="58" t="s">
        <v>38</v>
      </c>
      <c r="B320" s="59"/>
      <c r="C320" s="68">
        <f>'[1]oferta-enl'!AD178</f>
        <v>36460</v>
      </c>
      <c r="D320" s="69">
        <f>'[1]oferta-enl'!AD179</f>
        <v>3.0583978743852214E-2</v>
      </c>
      <c r="E320" s="68">
        <f>'[1]oferta-enl'!AD180</f>
        <v>1082</v>
      </c>
      <c r="F320" s="68">
        <f>'[1]oferta-enl'!AD182</f>
        <v>35997</v>
      </c>
      <c r="G320" s="69">
        <f>'[1]oferta-enl'!AD183</f>
        <v>2.8544488256471823E-2</v>
      </c>
      <c r="H320" s="68">
        <f>'[1]oferta-enl'!AD184</f>
        <v>999</v>
      </c>
      <c r="I320" s="26"/>
    </row>
    <row r="321" spans="1:9" x14ac:dyDescent="0.5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8.5" x14ac:dyDescent="0.5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[1]demanda!A178</f>
        <v>DICIEMBRE 25</v>
      </c>
    </row>
    <row r="323" spans="1:9" x14ac:dyDescent="0.5">
      <c r="A323" s="74"/>
      <c r="B323" s="74"/>
      <c r="C323" s="75"/>
      <c r="D323" s="75"/>
      <c r="E323" s="75"/>
      <c r="F323" s="75"/>
      <c r="G323" s="75"/>
      <c r="H323" s="75"/>
    </row>
    <row r="324" spans="1:9" ht="32.5" x14ac:dyDescent="0.5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20" x14ac:dyDescent="0.5">
      <c r="A325" s="30"/>
      <c r="B325" s="30"/>
      <c r="C325" s="31"/>
      <c r="D325" s="31"/>
      <c r="E325" s="31"/>
      <c r="F325" s="31"/>
      <c r="G325" s="31"/>
      <c r="H325" s="31"/>
    </row>
    <row r="326" spans="1:9" x14ac:dyDescent="0.5">
      <c r="B326" s="76" t="s">
        <v>49</v>
      </c>
      <c r="C326" s="77"/>
      <c r="D326" s="77"/>
      <c r="E326" s="77"/>
      <c r="F326" s="77"/>
    </row>
    <row r="327" spans="1:9" x14ac:dyDescent="0.5">
      <c r="B327" s="78" t="s">
        <v>50</v>
      </c>
      <c r="C327" s="78"/>
      <c r="D327" s="79" t="str">
        <f>('[1]imchot (2)'!E268)</f>
        <v>DICIEMBRE 25</v>
      </c>
      <c r="E327" s="80" t="str">
        <f>('[1]imchot (2)'!F268)</f>
        <v>% VAR</v>
      </c>
      <c r="F327" s="80" t="str">
        <f>('[1]imchot (2)'!G268)</f>
        <v>CUOTA</v>
      </c>
    </row>
    <row r="328" spans="1:9" x14ac:dyDescent="0.5">
      <c r="B328" s="81">
        <v>1</v>
      </c>
      <c r="C328" s="82" t="str">
        <f>('[1]imchot (2)'!C269)</f>
        <v>Canarias</v>
      </c>
      <c r="D328" s="83">
        <f>('[1]imchot (2)'!E269)</f>
        <v>5872704</v>
      </c>
      <c r="E328" s="84">
        <f>('[1]imchot (2)'!F269)</f>
        <v>-1.5637948374120025E-2</v>
      </c>
      <c r="F328" s="84">
        <f>('[1]imchot (2)'!G269)</f>
        <v>0.31664821031633961</v>
      </c>
    </row>
    <row r="329" spans="1:9" x14ac:dyDescent="0.5">
      <c r="B329" s="85">
        <v>2</v>
      </c>
      <c r="C329" s="86" t="str">
        <f>('[1]imchot (2)'!C270)</f>
        <v>Andalucía</v>
      </c>
      <c r="D329" s="87">
        <f>('[1]imchot (2)'!E270)</f>
        <v>2693046</v>
      </c>
      <c r="E329" s="88">
        <f>('[1]imchot (2)'!F270)</f>
        <v>7.0579947859313874E-2</v>
      </c>
      <c r="F329" s="88">
        <f>('[1]imchot (2)'!G270)</f>
        <v>0.14520537663733385</v>
      </c>
    </row>
    <row r="330" spans="1:9" x14ac:dyDescent="0.5">
      <c r="B330" s="81">
        <v>3</v>
      </c>
      <c r="C330" s="82" t="str">
        <f>('[1]imchot (2)'!C271)</f>
        <v>Cataluña</v>
      </c>
      <c r="D330" s="83">
        <f>('[1]imchot (2)'!E271)</f>
        <v>2660441</v>
      </c>
      <c r="E330" s="84">
        <f>('[1]imchot (2)'!F271)</f>
        <v>7.1671239983951862E-2</v>
      </c>
      <c r="F330" s="84">
        <f>('[1]imchot (2)'!G271)</f>
        <v>0.14344735939393724</v>
      </c>
    </row>
    <row r="331" spans="1:9" x14ac:dyDescent="0.5">
      <c r="B331" s="85">
        <v>4</v>
      </c>
      <c r="C331" s="86" t="str">
        <f>('[1]imchot (2)'!C272)</f>
        <v>Madrid</v>
      </c>
      <c r="D331" s="87">
        <f>('[1]imchot (2)'!E272)</f>
        <v>2290709</v>
      </c>
      <c r="E331" s="88">
        <f>('[1]imchot (2)'!F272)</f>
        <v>5.7618684415617905E-2</v>
      </c>
      <c r="F331" s="88">
        <f>('[1]imchot (2)'!G272)</f>
        <v>0.12351191294598399</v>
      </c>
    </row>
    <row r="332" spans="1:9" x14ac:dyDescent="0.5">
      <c r="B332" s="81">
        <v>5</v>
      </c>
      <c r="C332" s="82" t="str">
        <f>('[1]imchot (2)'!C273)</f>
        <v>C. Valenciana</v>
      </c>
      <c r="D332" s="83">
        <f>('[1]imchot (2)'!E273)</f>
        <v>1613381</v>
      </c>
      <c r="E332" s="84">
        <f>('[1]imchot (2)'!F273)</f>
        <v>2.9538150919027117E-2</v>
      </c>
      <c r="F332" s="84">
        <f>('[1]imchot (2)'!G273)</f>
        <v>8.6991308638812076E-2</v>
      </c>
    </row>
    <row r="333" spans="1:9" x14ac:dyDescent="0.5">
      <c r="B333" s="85">
        <v>6</v>
      </c>
      <c r="C333" s="86" t="str">
        <f>('[1]imchot (2)'!C274)</f>
        <v>Baleares</v>
      </c>
      <c r="D333" s="87">
        <f>('[1]imchot (2)'!E274)</f>
        <v>323934</v>
      </c>
      <c r="E333" s="88">
        <f>('[1]imchot (2)'!F274)</f>
        <v>4.0083480494461421E-2</v>
      </c>
      <c r="F333" s="88">
        <f>('[1]imchot (2)'!G274)</f>
        <v>1.7466080592621926E-2</v>
      </c>
    </row>
    <row r="334" spans="1:9" x14ac:dyDescent="0.5">
      <c r="B334" s="89" t="s">
        <v>30</v>
      </c>
      <c r="C334" s="90" t="str">
        <f>('[1]imchot (2)'!C275)</f>
        <v>España</v>
      </c>
      <c r="D334" s="91">
        <f>('[1]imchot (2)'!E275)</f>
        <v>18546462</v>
      </c>
      <c r="E334" s="92">
        <f>('[1]imchot (2)'!F275)</f>
        <v>2.8899905611631027E-2</v>
      </c>
      <c r="F334" s="92">
        <f>('[1]imchot (2)'!G275)</f>
        <v>1</v>
      </c>
    </row>
    <row r="335" spans="1:9" x14ac:dyDescent="0.5">
      <c r="B335" s="93"/>
      <c r="C335" s="93"/>
      <c r="D335" s="93"/>
      <c r="E335" s="93"/>
      <c r="F335" s="93"/>
    </row>
    <row r="336" spans="1:9" x14ac:dyDescent="0.5">
      <c r="B336" s="78" t="s">
        <v>51</v>
      </c>
      <c r="C336" s="78"/>
      <c r="D336" s="79" t="str">
        <f>('[1]imchot (2)'!E277)</f>
        <v>DICIEMBRE 25</v>
      </c>
      <c r="E336" s="80" t="str">
        <f>('[1]imchot (2)'!F277)</f>
        <v>% VAR</v>
      </c>
      <c r="F336" s="80" t="str">
        <f>('[1]imchot (2)'!G277)</f>
        <v>CUOTA</v>
      </c>
    </row>
    <row r="337" spans="2:6" x14ac:dyDescent="0.5">
      <c r="B337" s="81">
        <v>1</v>
      </c>
      <c r="C337" s="82" t="str">
        <f>('[1]imchot (2)'!C278)</f>
        <v>Andalucía</v>
      </c>
      <c r="D337" s="83">
        <f>('[1]imchot (2)'!E278)</f>
        <v>1309357</v>
      </c>
      <c r="E337" s="84">
        <f>('[1]imchot (2)'!F278)</f>
        <v>5.1871483336921598E-2</v>
      </c>
      <c r="F337" s="84">
        <f>('[1]imchot (2)'!G278)</f>
        <v>0.18112690809229781</v>
      </c>
    </row>
    <row r="338" spans="2:6" x14ac:dyDescent="0.5">
      <c r="B338" s="85">
        <v>2</v>
      </c>
      <c r="C338" s="86" t="str">
        <f>('[1]imchot (2)'!C279)</f>
        <v>Madrid</v>
      </c>
      <c r="D338" s="87">
        <f>('[1]imchot (2)'!E279)</f>
        <v>1140478</v>
      </c>
      <c r="E338" s="88">
        <f>('[1]imchot (2)'!F279)</f>
        <v>1.6558502042515411E-2</v>
      </c>
      <c r="F338" s="88">
        <f>('[1]imchot (2)'!G279)</f>
        <v>0.15776541759603196</v>
      </c>
    </row>
    <row r="339" spans="2:6" x14ac:dyDescent="0.5">
      <c r="B339" s="81">
        <v>3</v>
      </c>
      <c r="C339" s="82" t="str">
        <f>('[1]imchot (2)'!C280)</f>
        <v>Cataluña</v>
      </c>
      <c r="D339" s="83">
        <f>('[1]imchot (2)'!E280)</f>
        <v>957507</v>
      </c>
      <c r="E339" s="84">
        <f>('[1]imchot (2)'!F280)</f>
        <v>6.0250582718318624E-2</v>
      </c>
      <c r="F339" s="84">
        <f>('[1]imchot (2)'!G280)</f>
        <v>0.13245454248667995</v>
      </c>
    </row>
    <row r="340" spans="2:6" x14ac:dyDescent="0.5">
      <c r="B340" s="85">
        <v>4</v>
      </c>
      <c r="C340" s="86" t="str">
        <f>('[1]imchot (2)'!C281)</f>
        <v>C. Valenciana</v>
      </c>
      <c r="D340" s="87">
        <f>('[1]imchot (2)'!E281)</f>
        <v>751568</v>
      </c>
      <c r="E340" s="88">
        <f>('[1]imchot (2)'!F281)</f>
        <v>-7.6214333299736703E-2</v>
      </c>
      <c r="F340" s="88">
        <f>('[1]imchot (2)'!G281)</f>
        <v>0.10396644159011795</v>
      </c>
    </row>
    <row r="341" spans="2:6" x14ac:dyDescent="0.5">
      <c r="B341" s="81">
        <v>5</v>
      </c>
      <c r="C341" s="82" t="str">
        <f>('[1]imchot (2)'!C282)</f>
        <v>Canarias</v>
      </c>
      <c r="D341" s="83">
        <f>('[1]imchot (2)'!E282)</f>
        <v>529981</v>
      </c>
      <c r="E341" s="84">
        <f>('[1]imchot (2)'!F282)</f>
        <v>-0.13706222655696654</v>
      </c>
      <c r="F341" s="84">
        <f>('[1]imchot (2)'!G282)</f>
        <v>7.3313710376668909E-2</v>
      </c>
    </row>
    <row r="342" spans="2:6" x14ac:dyDescent="0.5">
      <c r="B342" s="85">
        <v>6</v>
      </c>
      <c r="C342" s="86" t="str">
        <f>('[1]imchot (2)'!C283)</f>
        <v>Baleares</v>
      </c>
      <c r="D342" s="87">
        <f>('[1]imchot (2)'!E283)</f>
        <v>75792</v>
      </c>
      <c r="E342" s="88">
        <f>('[1]imchot (2)'!F283)</f>
        <v>-0.10644769573572588</v>
      </c>
      <c r="F342" s="88">
        <f>('[1]imchot (2)'!G283)</f>
        <v>1.0484513099278069E-2</v>
      </c>
    </row>
    <row r="343" spans="2:6" x14ac:dyDescent="0.5">
      <c r="B343" s="89" t="s">
        <v>30</v>
      </c>
      <c r="C343" s="90" t="str">
        <f>('[1]imchot (2)'!C284)</f>
        <v>España</v>
      </c>
      <c r="D343" s="91">
        <f>('[1]imchot (2)'!E284)</f>
        <v>7228948</v>
      </c>
      <c r="E343" s="92">
        <f>('[1]imchot (2)'!F284)</f>
        <v>3.0894934604450697E-3</v>
      </c>
      <c r="F343" s="92">
        <f>('[1]imchot (2)'!G284)</f>
        <v>1</v>
      </c>
    </row>
    <row r="344" spans="2:6" x14ac:dyDescent="0.5">
      <c r="B344" s="94"/>
      <c r="C344" s="95"/>
      <c r="D344" s="93"/>
      <c r="E344" s="93"/>
      <c r="F344" s="93"/>
    </row>
    <row r="345" spans="2:6" x14ac:dyDescent="0.5">
      <c r="B345" s="78" t="s">
        <v>52</v>
      </c>
      <c r="C345" s="78"/>
      <c r="D345" s="79" t="str">
        <f>('[1]imchot (2)'!E286)</f>
        <v>DICIEMBRE 25</v>
      </c>
      <c r="E345" s="80" t="str">
        <f>('[1]imchot (2)'!F286)</f>
        <v>% VAR</v>
      </c>
      <c r="F345" s="80" t="str">
        <f>('[1]imchot (2)'!G286)</f>
        <v>CUOTA</v>
      </c>
    </row>
    <row r="346" spans="2:6" x14ac:dyDescent="0.5">
      <c r="B346" s="81">
        <v>1</v>
      </c>
      <c r="C346" s="82" t="str">
        <f>('[1]imchot (2)'!C287)</f>
        <v>Canarias</v>
      </c>
      <c r="D346" s="83">
        <f>('[1]imchot (2)'!E287)</f>
        <v>5342723</v>
      </c>
      <c r="E346" s="84">
        <f>('[1]imchot (2)'!F287)</f>
        <v>-1.7037127971477606E-3</v>
      </c>
      <c r="F346" s="84">
        <f>('[1]imchot (2)'!G287)</f>
        <v>0.47207566962143804</v>
      </c>
    </row>
    <row r="347" spans="2:6" x14ac:dyDescent="0.5">
      <c r="B347" s="85">
        <v>2</v>
      </c>
      <c r="C347" s="86" t="str">
        <f>('[1]imchot (2)'!C288)</f>
        <v>Cataluña</v>
      </c>
      <c r="D347" s="87">
        <f>('[1]imchot (2)'!E288)</f>
        <v>1702934</v>
      </c>
      <c r="E347" s="88">
        <f>('[1]imchot (2)'!F288)</f>
        <v>7.8201442174062441E-2</v>
      </c>
      <c r="F347" s="88">
        <f>('[1]imchot (2)'!G288)</f>
        <v>0.15046891039852039</v>
      </c>
    </row>
    <row r="348" spans="2:6" x14ac:dyDescent="0.5">
      <c r="B348" s="81">
        <v>3</v>
      </c>
      <c r="C348" s="82" t="str">
        <f>('[1]imchot (2)'!C289)</f>
        <v>Andalucía</v>
      </c>
      <c r="D348" s="83">
        <f>('[1]imchot (2)'!E289)</f>
        <v>1383688</v>
      </c>
      <c r="E348" s="84">
        <f>('[1]imchot (2)'!F289)</f>
        <v>8.8906779107477352E-2</v>
      </c>
      <c r="F348" s="84">
        <f>('[1]imchot (2)'!G289)</f>
        <v>0.12226077210949331</v>
      </c>
    </row>
    <row r="349" spans="2:6" x14ac:dyDescent="0.5">
      <c r="B349" s="85">
        <v>4</v>
      </c>
      <c r="C349" s="86" t="str">
        <f>('[1]imchot (2)'!C290)</f>
        <v>Madrid</v>
      </c>
      <c r="D349" s="87">
        <f>('[1]imchot (2)'!E290)</f>
        <v>1150231</v>
      </c>
      <c r="E349" s="88">
        <f>('[1]imchot (2)'!F290)</f>
        <v>0.10174222302255442</v>
      </c>
      <c r="F349" s="88">
        <f>('[1]imchot (2)'!G290)</f>
        <v>0.10163283208662256</v>
      </c>
    </row>
    <row r="350" spans="2:6" x14ac:dyDescent="0.5">
      <c r="B350" s="81">
        <v>5</v>
      </c>
      <c r="C350" s="82" t="str">
        <f>('[1]imchot (2)'!C291)</f>
        <v>C. Valenciana</v>
      </c>
      <c r="D350" s="83">
        <f>('[1]imchot (2)'!E291)</f>
        <v>861814</v>
      </c>
      <c r="E350" s="84">
        <f>('[1]imchot (2)'!F291)</f>
        <v>0.14372052160665039</v>
      </c>
      <c r="F350" s="84">
        <f>('[1]imchot (2)'!G291)</f>
        <v>7.6148701914572403E-2</v>
      </c>
    </row>
    <row r="351" spans="2:6" x14ac:dyDescent="0.5">
      <c r="B351" s="85">
        <v>6</v>
      </c>
      <c r="C351" s="86" t="str">
        <f>('[1]imchot (2)'!C292)</f>
        <v>Baleares</v>
      </c>
      <c r="D351" s="87">
        <f>('[1]imchot (2)'!E292)</f>
        <v>248142</v>
      </c>
      <c r="E351" s="88">
        <f>('[1]imchot (2)'!F292)</f>
        <v>9.492606859669328E-2</v>
      </c>
      <c r="F351" s="88">
        <f>('[1]imchot (2)'!G292)</f>
        <v>2.1925486462839809E-2</v>
      </c>
    </row>
    <row r="352" spans="2:6" x14ac:dyDescent="0.5">
      <c r="B352" s="89" t="s">
        <v>30</v>
      </c>
      <c r="C352" s="90" t="str">
        <f>('[1]imchot (2)'!C293)</f>
        <v>España</v>
      </c>
      <c r="D352" s="91">
        <f>('[1]imchot (2)'!E293)</f>
        <v>11317514</v>
      </c>
      <c r="E352" s="92">
        <f>('[1]imchot (2)'!F293)</f>
        <v>4.6092918262416571E-2</v>
      </c>
      <c r="F352" s="92">
        <f>('[1]imchot (2)'!G293)</f>
        <v>1</v>
      </c>
    </row>
    <row r="353" spans="2:6" x14ac:dyDescent="0.5">
      <c r="B353" s="96"/>
      <c r="C353" s="77"/>
      <c r="D353" s="77"/>
      <c r="E353" s="77"/>
      <c r="F353" s="77"/>
    </row>
    <row r="354" spans="2:6" x14ac:dyDescent="0.5">
      <c r="B354" s="96"/>
      <c r="C354" s="77"/>
      <c r="D354" s="77"/>
      <c r="E354" s="77"/>
      <c r="F354" s="77"/>
    </row>
    <row r="355" spans="2:6" x14ac:dyDescent="0.5">
      <c r="B355" s="76" t="s">
        <v>53</v>
      </c>
      <c r="C355" s="77"/>
      <c r="D355" s="77"/>
      <c r="E355" s="77"/>
      <c r="F355" s="77"/>
    </row>
    <row r="356" spans="2:6" x14ac:dyDescent="0.5">
      <c r="B356" s="78" t="s">
        <v>50</v>
      </c>
      <c r="C356" s="78"/>
      <c r="D356" s="79" t="str">
        <f>('[1]imchot (2)'!E581)</f>
        <v>ENE-DIC 25</v>
      </c>
      <c r="E356" s="79" t="str">
        <f>('[1]imchot (2)'!F581)</f>
        <v>% VAR</v>
      </c>
      <c r="F356" s="79" t="str">
        <f>('[1]imchot (2)'!G581)</f>
        <v>CUOTA</v>
      </c>
    </row>
    <row r="357" spans="2:6" x14ac:dyDescent="0.5">
      <c r="B357" s="81">
        <v>1</v>
      </c>
      <c r="C357" s="82" t="str">
        <f>('[1]imchot (2)'!C582)</f>
        <v>Canarias</v>
      </c>
      <c r="D357" s="83">
        <f>('[1]imchot (2)'!E582)</f>
        <v>72828582</v>
      </c>
      <c r="E357" s="84">
        <f>('[1]imchot (2)'!F582)</f>
        <v>-9.044028392372061E-4</v>
      </c>
      <c r="F357" s="84">
        <f>('[1]imchot (2)'!G582)</f>
        <v>0.19860015605645831</v>
      </c>
    </row>
    <row r="358" spans="2:6" x14ac:dyDescent="0.5">
      <c r="B358" s="85">
        <v>2</v>
      </c>
      <c r="C358" s="86" t="str">
        <f>('[1]imchot (2)'!C583)</f>
        <v>Baleares</v>
      </c>
      <c r="D358" s="87">
        <f>('[1]imchot (2)'!E583)</f>
        <v>63604958</v>
      </c>
      <c r="E358" s="88">
        <f>('[1]imchot (2)'!F583)</f>
        <v>8.9522622261761775E-3</v>
      </c>
      <c r="F358" s="88">
        <f>('[1]imchot (2)'!G583)</f>
        <v>0.1734477623739053</v>
      </c>
    </row>
    <row r="359" spans="2:6" x14ac:dyDescent="0.5">
      <c r="B359" s="81">
        <v>3</v>
      </c>
      <c r="C359" s="82" t="str">
        <f>('[1]imchot (2)'!C584)</f>
        <v>Cataluña</v>
      </c>
      <c r="D359" s="83">
        <f>('[1]imchot (2)'!E584)</f>
        <v>60691819</v>
      </c>
      <c r="E359" s="84">
        <f>('[1]imchot (2)'!F584)</f>
        <v>4.3799516545137696E-3</v>
      </c>
      <c r="F359" s="84">
        <f>('[1]imchot (2)'!G584)</f>
        <v>0.16550376780300791</v>
      </c>
    </row>
    <row r="360" spans="2:6" x14ac:dyDescent="0.5">
      <c r="B360" s="85">
        <v>4</v>
      </c>
      <c r="C360" s="86" t="str">
        <f>('[1]imchot (2)'!C585)</f>
        <v>Andalucía</v>
      </c>
      <c r="D360" s="87">
        <f>('[1]imchot (2)'!E585)</f>
        <v>57143535</v>
      </c>
      <c r="E360" s="88">
        <f>('[1]imchot (2)'!F585)</f>
        <v>9.5426620046135113E-3</v>
      </c>
      <c r="F360" s="88">
        <f>('[1]imchot (2)'!G585)</f>
        <v>0.15582776235596194</v>
      </c>
    </row>
    <row r="361" spans="2:6" x14ac:dyDescent="0.5">
      <c r="B361" s="81">
        <v>5</v>
      </c>
      <c r="C361" s="82" t="str">
        <f>('[1]imchot (2)'!C586)</f>
        <v>C. Valenciana</v>
      </c>
      <c r="D361" s="83">
        <f>('[1]imchot (2)'!E586)</f>
        <v>31612213</v>
      </c>
      <c r="E361" s="84">
        <f>('[1]imchot (2)'!F586)</f>
        <v>1.808430429694563E-2</v>
      </c>
      <c r="F361" s="84">
        <f>('[1]imchot (2)'!G586)</f>
        <v>8.6205034653702314E-2</v>
      </c>
    </row>
    <row r="362" spans="2:6" x14ac:dyDescent="0.5">
      <c r="B362" s="85">
        <v>6</v>
      </c>
      <c r="C362" s="86" t="str">
        <f>('[1]imchot (2)'!C587)</f>
        <v>Madrid</v>
      </c>
      <c r="D362" s="87">
        <f>('[1]imchot (2)'!E587)</f>
        <v>27609369</v>
      </c>
      <c r="E362" s="88">
        <f>('[1]imchot (2)'!F587)</f>
        <v>3.0933337117118098E-2</v>
      </c>
      <c r="F362" s="88">
        <f>('[1]imchot (2)'!G587)</f>
        <v>7.5289465226994839E-2</v>
      </c>
    </row>
    <row r="363" spans="2:6" x14ac:dyDescent="0.5">
      <c r="B363" s="89" t="s">
        <v>30</v>
      </c>
      <c r="C363" s="90" t="str">
        <f>('[1]imchot (2)'!C588)</f>
        <v>España</v>
      </c>
      <c r="D363" s="91">
        <f>('[1]imchot (2)'!E588)</f>
        <v>366709591</v>
      </c>
      <c r="E363" s="92">
        <f>('[1]imchot (2)'!F588)</f>
        <v>1.0038175524894832E-2</v>
      </c>
      <c r="F363" s="92">
        <f>('[1]imchot (2)'!G588)</f>
        <v>1</v>
      </c>
    </row>
    <row r="364" spans="2:6" x14ac:dyDescent="0.5">
      <c r="B364" s="93"/>
      <c r="C364" s="93"/>
      <c r="D364" s="93"/>
      <c r="E364" s="93"/>
      <c r="F364" s="93"/>
    </row>
    <row r="365" spans="2:6" x14ac:dyDescent="0.5">
      <c r="B365" s="78" t="s">
        <v>51</v>
      </c>
      <c r="C365" s="78"/>
      <c r="D365" s="79" t="str">
        <f>('[1]imchot (2)'!E590)</f>
        <v>ENE-DIC 25</v>
      </c>
      <c r="E365" s="80" t="str">
        <f>('[1]imchot (2)'!F590)</f>
        <v>% VAR</v>
      </c>
      <c r="F365" s="80" t="str">
        <f>('[1]imchot (2)'!G590)</f>
        <v>CUOTA</v>
      </c>
    </row>
    <row r="366" spans="2:6" x14ac:dyDescent="0.5">
      <c r="B366" s="81">
        <v>1</v>
      </c>
      <c r="C366" s="82" t="str">
        <f>('[1]imchot (2)'!C591)</f>
        <v>Andalucía</v>
      </c>
      <c r="D366" s="83">
        <f>('[1]imchot (2)'!E591)</f>
        <v>25294559</v>
      </c>
      <c r="E366" s="84">
        <f>('[1]imchot (2)'!F591)</f>
        <v>8.818359947282417E-4</v>
      </c>
      <c r="F366" s="84">
        <f>('[1]imchot (2)'!G591)</f>
        <v>0.20769866954017044</v>
      </c>
    </row>
    <row r="367" spans="2:6" x14ac:dyDescent="0.5">
      <c r="B367" s="85">
        <v>2</v>
      </c>
      <c r="C367" s="86" t="str">
        <f>('[1]imchot (2)'!C592)</f>
        <v>Cataluña</v>
      </c>
      <c r="D367" s="87">
        <f>('[1]imchot (2)'!E592)</f>
        <v>16751015</v>
      </c>
      <c r="E367" s="88">
        <f>('[1]imchot (2)'!F592)</f>
        <v>1.1981619660904608E-2</v>
      </c>
      <c r="F367" s="88">
        <f>('[1]imchot (2)'!G592)</f>
        <v>0.1375459255465746</v>
      </c>
    </row>
    <row r="368" spans="2:6" x14ac:dyDescent="0.5">
      <c r="B368" s="81">
        <v>3</v>
      </c>
      <c r="C368" s="82" t="str">
        <f>('[1]imchot (2)'!C593)</f>
        <v>C. Valenciana</v>
      </c>
      <c r="D368" s="83">
        <f>('[1]imchot (2)'!E593)</f>
        <v>14976012</v>
      </c>
      <c r="E368" s="84">
        <f>('[1]imchot (2)'!F593)</f>
        <v>-1.7459112987256553E-2</v>
      </c>
      <c r="F368" s="84">
        <f>('[1]imchot (2)'!G593)</f>
        <v>0.12297102184772729</v>
      </c>
    </row>
    <row r="369" spans="1:8" x14ac:dyDescent="0.5">
      <c r="B369" s="85">
        <v>4</v>
      </c>
      <c r="C369" s="86" t="str">
        <f>('[1]imchot (2)'!C594)</f>
        <v>Madrid</v>
      </c>
      <c r="D369" s="87">
        <f>('[1]imchot (2)'!E594)</f>
        <v>11448920</v>
      </c>
      <c r="E369" s="88">
        <f>('[1]imchot (2)'!F594)</f>
        <v>-2.5087088372313215E-2</v>
      </c>
      <c r="F369" s="88">
        <f>('[1]imchot (2)'!G594)</f>
        <v>9.400936587476573E-2</v>
      </c>
    </row>
    <row r="370" spans="1:8" x14ac:dyDescent="0.5">
      <c r="B370" s="81">
        <v>5</v>
      </c>
      <c r="C370" s="82" t="str">
        <f>('[1]imchot (2)'!C595)</f>
        <v>Canarias</v>
      </c>
      <c r="D370" s="83">
        <f>('[1]imchot (2)'!E595)</f>
        <v>9221503</v>
      </c>
      <c r="E370" s="84">
        <f>('[1]imchot (2)'!F595)</f>
        <v>-4.2941185616834909E-3</v>
      </c>
      <c r="F370" s="84">
        <f>('[1]imchot (2)'!G595)</f>
        <v>7.5719600577368845E-2</v>
      </c>
    </row>
    <row r="371" spans="1:8" x14ac:dyDescent="0.5">
      <c r="B371" s="85">
        <v>6</v>
      </c>
      <c r="C371" s="86" t="str">
        <f>('[1]imchot (2)'!C596)</f>
        <v>Baleares</v>
      </c>
      <c r="D371" s="87">
        <f>('[1]imchot (2)'!E596)</f>
        <v>5215662</v>
      </c>
      <c r="E371" s="88">
        <f>('[1]imchot (2)'!F596)</f>
        <v>-4.3192495325263147E-2</v>
      </c>
      <c r="F371" s="88">
        <f>('[1]imchot (2)'!G596)</f>
        <v>4.2826841067726246E-2</v>
      </c>
    </row>
    <row r="372" spans="1:8" x14ac:dyDescent="0.5">
      <c r="B372" s="89" t="s">
        <v>30</v>
      </c>
      <c r="C372" s="90" t="str">
        <f>('[1]imchot (2)'!C597)</f>
        <v>España</v>
      </c>
      <c r="D372" s="91">
        <f>('[1]imchot (2)'!E597)</f>
        <v>121784887</v>
      </c>
      <c r="E372" s="92">
        <f>('[1]imchot (2)'!F597)</f>
        <v>-1.9510672097928783E-3</v>
      </c>
      <c r="F372" s="92">
        <f>('[1]imchot (2)'!G597)</f>
        <v>1</v>
      </c>
    </row>
    <row r="373" spans="1:8" x14ac:dyDescent="0.5">
      <c r="B373" s="94"/>
      <c r="C373" s="95"/>
      <c r="D373" s="93"/>
      <c r="E373" s="93"/>
      <c r="F373" s="93"/>
    </row>
    <row r="374" spans="1:8" x14ac:dyDescent="0.5">
      <c r="B374" s="78" t="s">
        <v>52</v>
      </c>
      <c r="C374" s="78"/>
      <c r="D374" s="79" t="str">
        <f>('[1]imchot (2)'!E599)</f>
        <v>ENE-DIC 25</v>
      </c>
      <c r="E374" s="80" t="str">
        <f>('[1]imchot (2)'!F599)</f>
        <v>% VAR</v>
      </c>
      <c r="F374" s="80" t="str">
        <f>('[1]imchot (2)'!G599)</f>
        <v>CUOTA</v>
      </c>
    </row>
    <row r="375" spans="1:8" x14ac:dyDescent="0.5">
      <c r="B375" s="81">
        <v>1</v>
      </c>
      <c r="C375" s="82" t="str">
        <f>('[1]imchot (2)'!C600)</f>
        <v>Canarias</v>
      </c>
      <c r="D375" s="83">
        <f>('[1]imchot (2)'!E600)</f>
        <v>63607079</v>
      </c>
      <c r="E375" s="84">
        <f>('[1]imchot (2)'!F600)</f>
        <v>-4.110430657815467E-4</v>
      </c>
      <c r="F375" s="84">
        <f>('[1]imchot (2)'!G600)</f>
        <v>0.25970054347927052</v>
      </c>
    </row>
    <row r="376" spans="1:8" x14ac:dyDescent="0.5">
      <c r="B376" s="85">
        <v>2</v>
      </c>
      <c r="C376" s="86" t="str">
        <f>('[1]imchot (2)'!C601)</f>
        <v>Baleares</v>
      </c>
      <c r="D376" s="87">
        <f>('[1]imchot (2)'!E601)</f>
        <v>58389297</v>
      </c>
      <c r="E376" s="88">
        <f>('[1]imchot (2)'!F601)</f>
        <v>1.3888019469106894E-2</v>
      </c>
      <c r="F376" s="88">
        <f>('[1]imchot (2)'!G601)</f>
        <v>0.23839692692495026</v>
      </c>
    </row>
    <row r="377" spans="1:8" x14ac:dyDescent="0.5">
      <c r="B377" s="81">
        <v>3</v>
      </c>
      <c r="C377" s="82" t="str">
        <f>('[1]imchot (2)'!C602)</f>
        <v>Cataluña</v>
      </c>
      <c r="D377" s="83">
        <f>('[1]imchot (2)'!E602)</f>
        <v>43940804</v>
      </c>
      <c r="E377" s="84">
        <f>('[1]imchot (2)'!F602)</f>
        <v>1.5120184371479883E-3</v>
      </c>
      <c r="F377" s="84">
        <f>('[1]imchot (2)'!G602)</f>
        <v>0.17940535643392935</v>
      </c>
    </row>
    <row r="378" spans="1:8" x14ac:dyDescent="0.5">
      <c r="B378" s="85">
        <v>4</v>
      </c>
      <c r="C378" s="86" t="str">
        <f>('[1]imchot (2)'!C603)</f>
        <v>Andalucía</v>
      </c>
      <c r="D378" s="87">
        <f>('[1]imchot (2)'!E603)</f>
        <v>31848973</v>
      </c>
      <c r="E378" s="88">
        <f>('[1]imchot (2)'!F603)</f>
        <v>1.6528553165120252E-2</v>
      </c>
      <c r="F378" s="88">
        <f>('[1]imchot (2)'!G603)</f>
        <v>0.1300357716058084</v>
      </c>
    </row>
    <row r="379" spans="1:8" x14ac:dyDescent="0.5">
      <c r="B379" s="81">
        <v>5</v>
      </c>
      <c r="C379" s="82" t="str">
        <f>('[1]imchot (2)'!C604)</f>
        <v>C. Valenciana</v>
      </c>
      <c r="D379" s="83">
        <f>('[1]imchot (2)'!E604)</f>
        <v>16636203</v>
      </c>
      <c r="E379" s="84">
        <f>('[1]imchot (2)'!F604)</f>
        <v>5.2354304064564428E-2</v>
      </c>
      <c r="F379" s="84">
        <f>('[1]imchot (2)'!G604)</f>
        <v>6.7923744156392879E-2</v>
      </c>
    </row>
    <row r="380" spans="1:8" x14ac:dyDescent="0.5">
      <c r="B380" s="85">
        <v>6</v>
      </c>
      <c r="C380" s="86" t="str">
        <f>('[1]imchot (2)'!C605)</f>
        <v>Madrid</v>
      </c>
      <c r="D380" s="87">
        <f>('[1]imchot (2)'!E605)</f>
        <v>16160451</v>
      </c>
      <c r="E380" s="88">
        <f>('[1]imchot (2)'!F605)</f>
        <v>7.4682711444572725E-2</v>
      </c>
      <c r="F380" s="88">
        <f>('[1]imchot (2)'!G605)</f>
        <v>6.5981302294515376E-2</v>
      </c>
    </row>
    <row r="381" spans="1:8" x14ac:dyDescent="0.5">
      <c r="B381" s="89" t="s">
        <v>30</v>
      </c>
      <c r="C381" s="90" t="str">
        <f>('[1]imchot (2)'!C606)</f>
        <v>España</v>
      </c>
      <c r="D381" s="91">
        <f>('[1]imchot (2)'!E606)</f>
        <v>244924705</v>
      </c>
      <c r="E381" s="92">
        <f>('[1]imchot (2)'!F606)</f>
        <v>1.6107504498446223E-2</v>
      </c>
      <c r="F381" s="92">
        <f>('[1]imchot (2)'!G606)</f>
        <v>1</v>
      </c>
    </row>
    <row r="382" spans="1:8" x14ac:dyDescent="0.5">
      <c r="B382" s="97"/>
      <c r="C382" s="98"/>
      <c r="D382" s="99"/>
      <c r="E382" s="100"/>
      <c r="F382" s="100"/>
    </row>
    <row r="383" spans="1:8" x14ac:dyDescent="0.5">
      <c r="A383" s="101" t="s">
        <v>39</v>
      </c>
    </row>
    <row r="384" spans="1:8" x14ac:dyDescent="0.5">
      <c r="A384" s="22"/>
      <c r="H384" s="72"/>
    </row>
    <row r="386" spans="1:9" ht="32.5" x14ac:dyDescent="0.5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 x14ac:dyDescent="0.5">
      <c r="A389" s="76" t="s">
        <v>54</v>
      </c>
      <c r="B389" s="96"/>
      <c r="C389" s="77"/>
      <c r="D389" s="77"/>
      <c r="E389" s="77"/>
      <c r="F389" s="77"/>
      <c r="G389" s="77"/>
    </row>
    <row r="390" spans="1:9" x14ac:dyDescent="0.5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 x14ac:dyDescent="0.5">
      <c r="A391" s="95" t="s">
        <v>8</v>
      </c>
      <c r="B391" s="103" t="str">
        <f>('[1]imchot (2)'!D427)</f>
        <v>99,48 €</v>
      </c>
      <c r="C391" s="104">
        <f>('[1]imchot (2)'!E427)</f>
        <v>-3.5298681148176914E-2</v>
      </c>
      <c r="D391" s="103">
        <f>('[1]imchot (2)'!F427)</f>
        <v>-3.6400000000000006</v>
      </c>
      <c r="E391" s="103" t="str">
        <f>('[1]imchot (2)'!G427)</f>
        <v>50,87 €</v>
      </c>
      <c r="F391" s="104">
        <f>('[1]imchot (2)'!H427)</f>
        <v>3.1218325562538007E-2</v>
      </c>
      <c r="G391" s="103">
        <f>('[1]imchot (2)'!I427)</f>
        <v>1.5399999999999991</v>
      </c>
    </row>
    <row r="392" spans="1:9" x14ac:dyDescent="0.5">
      <c r="A392" s="86" t="s">
        <v>60</v>
      </c>
      <c r="B392" s="105" t="str">
        <f>('[1]imchot (2)'!D428)</f>
        <v>130,06 €</v>
      </c>
      <c r="C392" s="88">
        <f>('[1]imchot (2)'!E428)</f>
        <v>4.6423686539544651E-2</v>
      </c>
      <c r="D392" s="105">
        <f>('[1]imchot (2)'!F428)</f>
        <v>5.769999999999996</v>
      </c>
      <c r="E392" s="105" t="str">
        <f>('[1]imchot (2)'!G428)</f>
        <v>62,27 €</v>
      </c>
      <c r="F392" s="88">
        <f>('[1]imchot (2)'!H428)</f>
        <v>-6.5435989794386806E-2</v>
      </c>
      <c r="G392" s="105">
        <f>('[1]imchot (2)'!I428)</f>
        <v>-4.3599999999999923</v>
      </c>
    </row>
    <row r="393" spans="1:9" x14ac:dyDescent="0.5">
      <c r="A393" s="82" t="s">
        <v>61</v>
      </c>
      <c r="B393" s="106" t="str">
        <f>('[1]imchot (2)'!D429)</f>
        <v>161,83 €</v>
      </c>
      <c r="C393" s="84">
        <f>('[1]imchot (2)'!E429)</f>
        <v>3.4520232691938935E-2</v>
      </c>
      <c r="D393" s="106">
        <f>('[1]imchot (2)'!F429)</f>
        <v>5.4000000000000057</v>
      </c>
      <c r="E393" s="106" t="str">
        <f>('[1]imchot (2)'!G429)</f>
        <v>131,96 €</v>
      </c>
      <c r="F393" s="84">
        <f>('[1]imchot (2)'!H429)</f>
        <v>1.6014782876501377E-2</v>
      </c>
      <c r="G393" s="106">
        <f>('[1]imchot (2)'!I429)</f>
        <v>2.0800000000000125</v>
      </c>
    </row>
    <row r="394" spans="1:9" x14ac:dyDescent="0.5">
      <c r="A394" s="86" t="s">
        <v>62</v>
      </c>
      <c r="B394" s="105" t="str">
        <f>('[1]imchot (2)'!D430)</f>
        <v>115,56 €</v>
      </c>
      <c r="C394" s="88">
        <f>('[1]imchot (2)'!E430)</f>
        <v>1.4218009478673022E-2</v>
      </c>
      <c r="D394" s="105">
        <f>('[1]imchot (2)'!F430)</f>
        <v>1.6200000000000045</v>
      </c>
      <c r="E394" s="105" t="str">
        <f>('[1]imchot (2)'!G430)</f>
        <v>64,06 €</v>
      </c>
      <c r="F394" s="88">
        <f>('[1]imchot (2)'!H430)</f>
        <v>6.1826620255262865E-2</v>
      </c>
      <c r="G394" s="105">
        <f>('[1]imchot (2)'!I430)</f>
        <v>3.730000000000004</v>
      </c>
    </row>
    <row r="395" spans="1:9" x14ac:dyDescent="0.5">
      <c r="A395" s="82" t="s">
        <v>63</v>
      </c>
      <c r="B395" s="106" t="str">
        <f>('[1]imchot (2)'!D431)</f>
        <v>89,45 €</v>
      </c>
      <c r="C395" s="84">
        <f>('[1]imchot (2)'!E431)</f>
        <v>7.6413959085439354E-2</v>
      </c>
      <c r="D395" s="106">
        <f>('[1]imchot (2)'!F431)</f>
        <v>6.3500000000000085</v>
      </c>
      <c r="E395" s="106" t="str">
        <f>('[1]imchot (2)'!G431)</f>
        <v>48,29 €</v>
      </c>
      <c r="F395" s="84">
        <f>('[1]imchot (2)'!H431)</f>
        <v>9.0806415179579769E-2</v>
      </c>
      <c r="G395" s="106">
        <f>('[1]imchot (2)'!I431)</f>
        <v>4.019999999999996</v>
      </c>
    </row>
    <row r="396" spans="1:9" x14ac:dyDescent="0.5">
      <c r="A396" s="86" t="s">
        <v>64</v>
      </c>
      <c r="B396" s="105" t="str">
        <f>('[1]imchot (2)'!D432)</f>
        <v>140,91 €</v>
      </c>
      <c r="C396" s="88">
        <f>('[1]imchot (2)'!E432)</f>
        <v>6.3632246376811752E-2</v>
      </c>
      <c r="D396" s="105">
        <f>('[1]imchot (2)'!F432)</f>
        <v>8.4300000000000068</v>
      </c>
      <c r="E396" s="105" t="str">
        <f>('[1]imchot (2)'!G432)</f>
        <v>95,63 €</v>
      </c>
      <c r="F396" s="88">
        <f>('[1]imchot (2)'!H432)</f>
        <v>8.4240362811791369E-2</v>
      </c>
      <c r="G396" s="105">
        <f>('[1]imchot (2)'!I432)</f>
        <v>7.4299999999999926</v>
      </c>
    </row>
    <row r="397" spans="1:9" x14ac:dyDescent="0.5">
      <c r="A397" s="90" t="s">
        <v>65</v>
      </c>
      <c r="B397" s="107" t="str">
        <f>('[1]imchot (2)'!D433)</f>
        <v>120,31 €</v>
      </c>
      <c r="C397" s="92">
        <f>('[1]imchot (2)'!E433)</f>
        <v>2.4961662974953169E-2</v>
      </c>
      <c r="D397" s="107">
        <f>('[1]imchot (2)'!F433)</f>
        <v>2.9300000000000068</v>
      </c>
      <c r="E397" s="107" t="str">
        <f>('[1]imchot (2)'!G433)</f>
        <v>69,15 €</v>
      </c>
      <c r="F397" s="92">
        <f>('[1]imchot (2)'!H433)</f>
        <v>4.4561933534743137E-2</v>
      </c>
      <c r="G397" s="107">
        <f>('[1]imchot (2)'!I433)</f>
        <v>2.9500000000000028</v>
      </c>
    </row>
    <row r="398" spans="1:9" x14ac:dyDescent="0.5">
      <c r="A398" s="93"/>
      <c r="B398" s="108"/>
      <c r="C398" s="108"/>
      <c r="D398" s="108"/>
      <c r="E398" s="108"/>
      <c r="F398" s="93"/>
      <c r="G398" s="93"/>
    </row>
    <row r="399" spans="1:9" x14ac:dyDescent="0.5">
      <c r="A399" s="93"/>
      <c r="B399" s="93"/>
      <c r="C399" s="93"/>
      <c r="D399" s="93"/>
      <c r="E399" s="93"/>
      <c r="F399" s="93"/>
      <c r="G399" s="93"/>
    </row>
    <row r="400" spans="1:9" x14ac:dyDescent="0.5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 x14ac:dyDescent="0.5">
      <c r="A401" s="82" t="s">
        <v>9</v>
      </c>
      <c r="B401" s="106" t="str">
        <f>('[1]imchot (2)'!D436)</f>
        <v>65,27 €</v>
      </c>
      <c r="C401" s="84">
        <f>('[1]imchot (2)'!E436)</f>
        <v>-8.9583965988461189E-3</v>
      </c>
      <c r="D401" s="106">
        <f>('[1]imchot (2)'!F436)</f>
        <v>-0.59000000000000341</v>
      </c>
      <c r="E401" s="106" t="str">
        <f>('[1]imchot (2)'!G436)</f>
        <v>21,23 €</v>
      </c>
      <c r="F401" s="84">
        <f>('[1]imchot (2)'!H436)</f>
        <v>-7.6555023923444931E-2</v>
      </c>
      <c r="G401" s="106">
        <f>('[1]imchot (2)'!I436)</f>
        <v>-1.759999999999998</v>
      </c>
    </row>
    <row r="402" spans="1:7" x14ac:dyDescent="0.5">
      <c r="A402" s="86" t="s">
        <v>10</v>
      </c>
      <c r="B402" s="105" t="str">
        <f>('[1]imchot (2)'!D437)</f>
        <v>80,50 €</v>
      </c>
      <c r="C402" s="88">
        <f>('[1]imchot (2)'!E437)</f>
        <v>1.8987341772152E-2</v>
      </c>
      <c r="D402" s="105">
        <f>('[1]imchot (2)'!F437)</f>
        <v>1.5</v>
      </c>
      <c r="E402" s="105" t="str">
        <f>('[1]imchot (2)'!G437)</f>
        <v>34,71 €</v>
      </c>
      <c r="F402" s="88">
        <f>('[1]imchot (2)'!H437)</f>
        <v>0.16320375335120652</v>
      </c>
      <c r="G402" s="105">
        <f>('[1]imchot (2)'!I437)</f>
        <v>4.870000000000001</v>
      </c>
    </row>
    <row r="403" spans="1:7" x14ac:dyDescent="0.5">
      <c r="A403" s="82" t="s">
        <v>11</v>
      </c>
      <c r="B403" s="106" t="str">
        <f>('[1]imchot (2)'!D438)</f>
        <v>84,68 €</v>
      </c>
      <c r="C403" s="84">
        <f>('[1]imchot (2)'!E438)</f>
        <v>3.6855638545365554E-2</v>
      </c>
      <c r="D403" s="106">
        <f>('[1]imchot (2)'!F438)</f>
        <v>3.0100000000000051</v>
      </c>
      <c r="E403" s="106" t="str">
        <f>('[1]imchot (2)'!G438)</f>
        <v>45,45 €</v>
      </c>
      <c r="F403" s="84">
        <f>('[1]imchot (2)'!H438)</f>
        <v>0.18051948051948052</v>
      </c>
      <c r="G403" s="106">
        <f>('[1]imchot (2)'!I438)</f>
        <v>6.9500000000000028</v>
      </c>
    </row>
    <row r="404" spans="1:7" x14ac:dyDescent="0.5">
      <c r="A404" s="86" t="s">
        <v>12</v>
      </c>
      <c r="B404" s="105" t="str">
        <f>('[1]imchot (2)'!D439)</f>
        <v>93,65 €</v>
      </c>
      <c r="C404" s="88">
        <f>('[1]imchot (2)'!E439)</f>
        <v>5.0241112481776318E-2</v>
      </c>
      <c r="D404" s="105">
        <f>('[1]imchot (2)'!F439)</f>
        <v>4.480000000000004</v>
      </c>
      <c r="E404" s="105" t="str">
        <f>('[1]imchot (2)'!G439)</f>
        <v>49,59 €</v>
      </c>
      <c r="F404" s="88">
        <f>('[1]imchot (2)'!H439)</f>
        <v>0.14262672811059929</v>
      </c>
      <c r="G404" s="105">
        <f>('[1]imchot (2)'!I439)</f>
        <v>6.1900000000000048</v>
      </c>
    </row>
    <row r="405" spans="1:7" x14ac:dyDescent="0.5">
      <c r="A405" s="82" t="s">
        <v>13</v>
      </c>
      <c r="B405" s="106" t="str">
        <f>('[1]imchot (2)'!D440)</f>
        <v>77,89 €</v>
      </c>
      <c r="C405" s="84">
        <f>('[1]imchot (2)'!E440)</f>
        <v>-9.7889651665394872E-3</v>
      </c>
      <c r="D405" s="106">
        <f>('[1]imchot (2)'!F440)</f>
        <v>-0.76999999999999602</v>
      </c>
      <c r="E405" s="106" t="str">
        <f>('[1]imchot (2)'!G440)</f>
        <v>27,33 €</v>
      </c>
      <c r="F405" s="84">
        <f>('[1]imchot (2)'!H440)</f>
        <v>-5.2686308492201128E-2</v>
      </c>
      <c r="G405" s="106">
        <f>('[1]imchot (2)'!I440)</f>
        <v>-1.5200000000000031</v>
      </c>
    </row>
    <row r="406" spans="1:7" x14ac:dyDescent="0.5">
      <c r="A406" s="86" t="s">
        <v>14</v>
      </c>
      <c r="B406" s="105" t="str">
        <f>('[1]imchot (2)'!D441)</f>
        <v>70,82 €</v>
      </c>
      <c r="C406" s="88">
        <f>('[1]imchot (2)'!E441)</f>
        <v>4.3158049786419017E-2</v>
      </c>
      <c r="D406" s="105">
        <f>('[1]imchot (2)'!F441)</f>
        <v>2.9299999999999926</v>
      </c>
      <c r="E406" s="105" t="str">
        <f>('[1]imchot (2)'!G441)</f>
        <v>25,33 €</v>
      </c>
      <c r="F406" s="88">
        <f>('[1]imchot (2)'!H441)</f>
        <v>5.1037344398340068E-2</v>
      </c>
      <c r="G406" s="105">
        <f>('[1]imchot (2)'!I441)</f>
        <v>1.2299999999999969</v>
      </c>
    </row>
    <row r="407" spans="1:7" x14ac:dyDescent="0.5">
      <c r="A407" s="82" t="s">
        <v>15</v>
      </c>
      <c r="B407" s="106" t="str">
        <f>('[1]imchot (2)'!D442)</f>
        <v>112,90 €</v>
      </c>
      <c r="C407" s="84">
        <f>('[1]imchot (2)'!E442)</f>
        <v>-8.3380693350653567E-2</v>
      </c>
      <c r="D407" s="106">
        <f>('[1]imchot (2)'!F442)</f>
        <v>-10.269999999999996</v>
      </c>
      <c r="E407" s="106" t="str">
        <f>('[1]imchot (2)'!G442)</f>
        <v>62,05 €</v>
      </c>
      <c r="F407" s="84">
        <f>('[1]imchot (2)'!H442)</f>
        <v>-3.2128514056225521E-3</v>
      </c>
      <c r="G407" s="106">
        <f>('[1]imchot (2)'!I442)</f>
        <v>-0.20000000000000284</v>
      </c>
    </row>
    <row r="408" spans="1:7" x14ac:dyDescent="0.5">
      <c r="A408" s="86" t="s">
        <v>16</v>
      </c>
      <c r="B408" s="105" t="str">
        <f>('[1]imchot (2)'!D443)</f>
        <v>107,33 €</v>
      </c>
      <c r="C408" s="88">
        <f>('[1]imchot (2)'!E443)</f>
        <v>-5.9992993519005111E-2</v>
      </c>
      <c r="D408" s="105">
        <f>('[1]imchot (2)'!F443)</f>
        <v>-6.8500000000000085</v>
      </c>
      <c r="E408" s="105" t="str">
        <f>('[1]imchot (2)'!G443)</f>
        <v>64,02 €</v>
      </c>
      <c r="F408" s="88">
        <f>('[1]imchot (2)'!H443)</f>
        <v>-5.0007419498442007E-2</v>
      </c>
      <c r="G408" s="105">
        <f>('[1]imchot (2)'!I443)</f>
        <v>-3.3700000000000045</v>
      </c>
    </row>
    <row r="409" spans="1:7" x14ac:dyDescent="0.5">
      <c r="A409" s="90"/>
      <c r="B409" s="90"/>
      <c r="C409" s="90"/>
      <c r="D409" s="90"/>
      <c r="E409" s="90"/>
      <c r="F409" s="90"/>
      <c r="G409" s="90"/>
    </row>
    <row r="410" spans="1:7" x14ac:dyDescent="0.5">
      <c r="A410" s="96"/>
      <c r="B410" s="96"/>
      <c r="C410" s="77"/>
      <c r="D410" s="77"/>
      <c r="E410" s="77"/>
      <c r="F410" s="77"/>
      <c r="G410" s="77"/>
    </row>
    <row r="411" spans="1:7" x14ac:dyDescent="0.5">
      <c r="A411" s="96"/>
      <c r="B411" s="96"/>
      <c r="C411" s="77"/>
      <c r="D411" s="77"/>
      <c r="E411" s="77"/>
      <c r="F411" s="77"/>
      <c r="G411" s="77"/>
    </row>
    <row r="412" spans="1:7" x14ac:dyDescent="0.5">
      <c r="A412" s="96"/>
      <c r="B412" s="96"/>
      <c r="C412" s="77"/>
      <c r="D412" s="77"/>
      <c r="E412" s="77"/>
      <c r="F412" s="77"/>
      <c r="G412" s="77"/>
    </row>
    <row r="413" spans="1:7" x14ac:dyDescent="0.5">
      <c r="A413" s="96"/>
      <c r="B413" s="96"/>
      <c r="C413" s="77"/>
      <c r="D413" s="77"/>
      <c r="E413" s="77"/>
      <c r="F413" s="77"/>
      <c r="G413" s="77"/>
    </row>
    <row r="414" spans="1:7" x14ac:dyDescent="0.5">
      <c r="A414" s="76" t="s">
        <v>67</v>
      </c>
      <c r="B414" s="96"/>
      <c r="C414" s="77"/>
      <c r="D414" s="77"/>
      <c r="E414" s="77"/>
      <c r="F414" s="77"/>
      <c r="G414" s="77"/>
    </row>
    <row r="415" spans="1:7" x14ac:dyDescent="0.5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 x14ac:dyDescent="0.5">
      <c r="A416" s="95" t="s">
        <v>8</v>
      </c>
      <c r="B416" s="103" t="str">
        <f>('[1]imchot (2)'!D739)</f>
        <v>122,37 €</v>
      </c>
      <c r="C416" s="104">
        <f>('[1]imchot (2)'!E739)</f>
        <v>4.9755511709702382E-2</v>
      </c>
      <c r="D416" s="103">
        <f>('[1]imchot (2)'!F739)</f>
        <v>5.8000000000000114</v>
      </c>
      <c r="E416" s="103" t="str">
        <f>('[1]imchot (2)'!G739)</f>
        <v>81,94 €</v>
      </c>
      <c r="F416" s="104">
        <f>('[1]imchot (2)'!H739)</f>
        <v>6.7483064095883227E-2</v>
      </c>
      <c r="G416" s="103">
        <f>('[1]imchot (2)'!I739)</f>
        <v>5.1799999999999926</v>
      </c>
    </row>
    <row r="417" spans="1:7" x14ac:dyDescent="0.5">
      <c r="A417" s="86" t="s">
        <v>60</v>
      </c>
      <c r="B417" s="105" t="str">
        <f>('[1]imchot (2)'!D740)</f>
        <v>157,78 €</v>
      </c>
      <c r="C417" s="88">
        <f>('[1]imchot (2)'!E740)</f>
        <v>8.2167352537722893E-2</v>
      </c>
      <c r="D417" s="105">
        <f>('[1]imchot (2)'!F740)</f>
        <v>11.97999999999999</v>
      </c>
      <c r="E417" s="105" t="str">
        <f>('[1]imchot (2)'!G740)</f>
        <v>129,12 €</v>
      </c>
      <c r="F417" s="88">
        <f>('[1]imchot (2)'!H740)</f>
        <v>9.026429114244694E-2</v>
      </c>
      <c r="G417" s="105">
        <f>('[1]imchot (2)'!I740)</f>
        <v>10.689999999999998</v>
      </c>
    </row>
    <row r="418" spans="1:7" x14ac:dyDescent="0.5">
      <c r="A418" s="82" t="s">
        <v>61</v>
      </c>
      <c r="B418" s="106" t="str">
        <f>('[1]imchot (2)'!D741)</f>
        <v>142,44 €</v>
      </c>
      <c r="C418" s="84">
        <f>('[1]imchot (2)'!E741)</f>
        <v>4.9977885891198559E-2</v>
      </c>
      <c r="D418" s="106">
        <f>('[1]imchot (2)'!F741)</f>
        <v>6.7800000000000011</v>
      </c>
      <c r="E418" s="106" t="str">
        <f>('[1]imchot (2)'!G741)</f>
        <v>120,01 €</v>
      </c>
      <c r="F418" s="84">
        <f>('[1]imchot (2)'!H741)</f>
        <v>5.5404098144402614E-2</v>
      </c>
      <c r="G418" s="106">
        <f>('[1]imchot (2)'!I741)</f>
        <v>6.3000000000000114</v>
      </c>
    </row>
    <row r="419" spans="1:7" x14ac:dyDescent="0.5">
      <c r="A419" s="86" t="s">
        <v>62</v>
      </c>
      <c r="B419" s="105" t="str">
        <f>('[1]imchot (2)'!D742)</f>
        <v>133,22 €</v>
      </c>
      <c r="C419" s="88">
        <f>('[1]imchot (2)'!E742)</f>
        <v>1.6868941302190743E-2</v>
      </c>
      <c r="D419" s="105">
        <f>('[1]imchot (2)'!F742)</f>
        <v>2.210000000000008</v>
      </c>
      <c r="E419" s="105" t="str">
        <f>('[1]imchot (2)'!G742)</f>
        <v>96,02 €</v>
      </c>
      <c r="F419" s="88">
        <f>('[1]imchot (2)'!H742)</f>
        <v>2.9815529815529818E-2</v>
      </c>
      <c r="G419" s="105">
        <f>('[1]imchot (2)'!I742)</f>
        <v>2.7800000000000011</v>
      </c>
    </row>
    <row r="420" spans="1:7" x14ac:dyDescent="0.5">
      <c r="A420" s="82" t="s">
        <v>63</v>
      </c>
      <c r="B420" s="106" t="str">
        <f>('[1]imchot (2)'!D743)</f>
        <v>105,41 €</v>
      </c>
      <c r="C420" s="84">
        <f>('[1]imchot (2)'!E743)</f>
        <v>2.9595624145341004E-2</v>
      </c>
      <c r="D420" s="106">
        <f>('[1]imchot (2)'!F743)</f>
        <v>3.0300000000000011</v>
      </c>
      <c r="E420" s="106" t="str">
        <f>('[1]imchot (2)'!G743)</f>
        <v>73,89 €</v>
      </c>
      <c r="F420" s="84">
        <f>('[1]imchot (2)'!H743)</f>
        <v>3.2993149727387205E-2</v>
      </c>
      <c r="G420" s="106">
        <f>('[1]imchot (2)'!I743)</f>
        <v>2.3599999999999994</v>
      </c>
    </row>
    <row r="421" spans="1:7" x14ac:dyDescent="0.5">
      <c r="A421" s="86" t="s">
        <v>64</v>
      </c>
      <c r="B421" s="105" t="str">
        <f>('[1]imchot (2)'!D744)</f>
        <v>148,21 €</v>
      </c>
      <c r="C421" s="88">
        <f>('[1]imchot (2)'!E744)</f>
        <v>8.2852341638050664E-2</v>
      </c>
      <c r="D421" s="105">
        <f>('[1]imchot (2)'!F744)</f>
        <v>11.340000000000003</v>
      </c>
      <c r="E421" s="105" t="str">
        <f>('[1]imchot (2)'!G744)</f>
        <v>108,35 €</v>
      </c>
      <c r="F421" s="88">
        <f>('[1]imchot (2)'!H744)</f>
        <v>8.7851405622489942E-2</v>
      </c>
      <c r="G421" s="105">
        <f>('[1]imchot (2)'!I744)</f>
        <v>8.75</v>
      </c>
    </row>
    <row r="422" spans="1:7" x14ac:dyDescent="0.5">
      <c r="A422" s="90" t="s">
        <v>65</v>
      </c>
      <c r="B422" s="107" t="str">
        <f>('[1]imchot (2)'!D745)</f>
        <v>127,72 €</v>
      </c>
      <c r="C422" s="92">
        <f>('[1]imchot (2)'!E745)</f>
        <v>5.0588138521016734E-2</v>
      </c>
      <c r="D422" s="107">
        <f>('[1]imchot (2)'!F745)</f>
        <v>6.1500000000000057</v>
      </c>
      <c r="E422" s="107" t="str">
        <f>('[1]imchot (2)'!G745)</f>
        <v>89,65 €</v>
      </c>
      <c r="F422" s="92">
        <f>('[1]imchot (2)'!H745)</f>
        <v>6.333768236270898E-2</v>
      </c>
      <c r="G422" s="107">
        <f>('[1]imchot (2)'!I745)</f>
        <v>5.3400000000000034</v>
      </c>
    </row>
    <row r="423" spans="1:7" x14ac:dyDescent="0.5">
      <c r="A423" s="93"/>
      <c r="B423" s="108"/>
      <c r="C423" s="108"/>
      <c r="D423" s="108"/>
      <c r="E423" s="108"/>
      <c r="F423" s="93"/>
      <c r="G423" s="93"/>
    </row>
    <row r="424" spans="1:7" x14ac:dyDescent="0.5">
      <c r="A424" s="93"/>
      <c r="B424" s="93"/>
      <c r="C424" s="93"/>
      <c r="D424" s="93"/>
      <c r="E424" s="93"/>
      <c r="F424" s="93"/>
      <c r="G424" s="93"/>
    </row>
    <row r="425" spans="1:7" x14ac:dyDescent="0.5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 x14ac:dyDescent="0.5">
      <c r="A426" s="82" t="s">
        <v>9</v>
      </c>
      <c r="B426" s="106" t="str">
        <f>('[1]imchot (2)'!D749)</f>
        <v>105,95 €</v>
      </c>
      <c r="C426" s="84">
        <f>('[1]imchot (2)'!E749)</f>
        <v>0.12497345508600555</v>
      </c>
      <c r="D426" s="106">
        <f>('[1]imchot (2)'!F749)</f>
        <v>11.769999999999996</v>
      </c>
      <c r="E426" s="106" t="str">
        <f>('[1]imchot (2)'!G749)</f>
        <v>66,50 €</v>
      </c>
      <c r="F426" s="84">
        <f>('[1]imchot (2)'!H749)</f>
        <v>0.1936815652486088</v>
      </c>
      <c r="G426" s="106">
        <f>('[1]imchot (2)'!I749)</f>
        <v>10.79</v>
      </c>
    </row>
    <row r="427" spans="1:7" x14ac:dyDescent="0.5">
      <c r="A427" s="86" t="s">
        <v>10</v>
      </c>
      <c r="B427" s="105" t="str">
        <f>('[1]imchot (2)'!D750)</f>
        <v>120,97 €</v>
      </c>
      <c r="C427" s="88">
        <f>('[1]imchot (2)'!E750)</f>
        <v>3.9004149377592778E-3</v>
      </c>
      <c r="D427" s="105">
        <f>('[1]imchot (2)'!F750)</f>
        <v>0.46999999999999886</v>
      </c>
      <c r="E427" s="105" t="str">
        <f>('[1]imchot (2)'!G750)</f>
        <v>78,87 €</v>
      </c>
      <c r="F427" s="88">
        <f>('[1]imchot (2)'!H750)</f>
        <v>2.7890003909813554E-2</v>
      </c>
      <c r="G427" s="105">
        <f>('[1]imchot (2)'!I750)</f>
        <v>2.1400000000000006</v>
      </c>
    </row>
    <row r="428" spans="1:7" x14ac:dyDescent="0.5">
      <c r="A428" s="82" t="s">
        <v>11</v>
      </c>
      <c r="B428" s="106" t="str">
        <f>('[1]imchot (2)'!D751)</f>
        <v>85,60 €</v>
      </c>
      <c r="C428" s="84">
        <f>('[1]imchot (2)'!E751)</f>
        <v>1.0864430798299241E-2</v>
      </c>
      <c r="D428" s="106">
        <f>('[1]imchot (2)'!F751)</f>
        <v>0.91999999999998749</v>
      </c>
      <c r="E428" s="106" t="str">
        <f>('[1]imchot (2)'!G751)</f>
        <v>49,20 €</v>
      </c>
      <c r="F428" s="84">
        <f>('[1]imchot (2)'!H751)</f>
        <v>5.6247316444826279E-2</v>
      </c>
      <c r="G428" s="106">
        <f>('[1]imchot (2)'!I751)</f>
        <v>2.6200000000000045</v>
      </c>
    </row>
    <row r="429" spans="1:7" x14ac:dyDescent="0.5">
      <c r="A429" s="86" t="s">
        <v>12</v>
      </c>
      <c r="B429" s="105" t="str">
        <f>('[1]imchot (2)'!D752)</f>
        <v>95,83 €</v>
      </c>
      <c r="C429" s="88">
        <f>('[1]imchot (2)'!E752)</f>
        <v>3.9934888768312415E-2</v>
      </c>
      <c r="D429" s="105">
        <f>('[1]imchot (2)'!F752)</f>
        <v>3.6799999999999926</v>
      </c>
      <c r="E429" s="105" t="str">
        <f>('[1]imchot (2)'!G752)</f>
        <v>57,92 €</v>
      </c>
      <c r="F429" s="88">
        <f>('[1]imchot (2)'!H752)</f>
        <v>6.9621421975992748E-2</v>
      </c>
      <c r="G429" s="105">
        <f>('[1]imchot (2)'!I752)</f>
        <v>3.7700000000000031</v>
      </c>
    </row>
    <row r="430" spans="1:7" x14ac:dyDescent="0.5">
      <c r="A430" s="82" t="s">
        <v>13</v>
      </c>
      <c r="B430" s="106" t="str">
        <f>('[1]imchot (2)'!D753)</f>
        <v>116,66 €</v>
      </c>
      <c r="C430" s="84">
        <f>('[1]imchot (2)'!E753)</f>
        <v>7.3624148720780491E-2</v>
      </c>
      <c r="D430" s="106">
        <f>('[1]imchot (2)'!F753)</f>
        <v>8</v>
      </c>
      <c r="E430" s="106" t="str">
        <f>('[1]imchot (2)'!G753)</f>
        <v>71,27 €</v>
      </c>
      <c r="F430" s="84">
        <f>('[1]imchot (2)'!H753)</f>
        <v>7.8214826021180128E-2</v>
      </c>
      <c r="G430" s="106">
        <f>('[1]imchot (2)'!I753)</f>
        <v>5.1700000000000017</v>
      </c>
    </row>
    <row r="431" spans="1:7" x14ac:dyDescent="0.5">
      <c r="A431" s="86" t="s">
        <v>14</v>
      </c>
      <c r="B431" s="105" t="str">
        <f>('[1]imchot (2)'!D754)</f>
        <v>67,99 €</v>
      </c>
      <c r="C431" s="88">
        <f>('[1]imchot (2)'!E754)</f>
        <v>5.345522156801974E-2</v>
      </c>
      <c r="D431" s="105">
        <f>('[1]imchot (2)'!F754)</f>
        <v>3.4499999999999886</v>
      </c>
      <c r="E431" s="105" t="str">
        <f>('[1]imchot (2)'!G754)</f>
        <v>28,81 €</v>
      </c>
      <c r="F431" s="88">
        <f>('[1]imchot (2)'!H754)</f>
        <v>0.10298621745788661</v>
      </c>
      <c r="G431" s="105">
        <f>('[1]imchot (2)'!I754)</f>
        <v>2.6899999999999977</v>
      </c>
    </row>
    <row r="432" spans="1:7" x14ac:dyDescent="0.5">
      <c r="A432" s="82" t="s">
        <v>15</v>
      </c>
      <c r="B432" s="106" t="str">
        <f>('[1]imchot (2)'!D755)</f>
        <v>142,16 €</v>
      </c>
      <c r="C432" s="84">
        <f>('[1]imchot (2)'!E755)</f>
        <v>6.7828438368511934E-2</v>
      </c>
      <c r="D432" s="106">
        <f>('[1]imchot (2)'!F755)</f>
        <v>9.0300000000000011</v>
      </c>
      <c r="E432" s="106" t="str">
        <f>('[1]imchot (2)'!G755)</f>
        <v>106,63 €</v>
      </c>
      <c r="F432" s="84">
        <f>('[1]imchot (2)'!H755)</f>
        <v>7.1873743466023265E-2</v>
      </c>
      <c r="G432" s="106">
        <f>('[1]imchot (2)'!I755)</f>
        <v>7.1499999999999915</v>
      </c>
    </row>
    <row r="433" spans="1:9" x14ac:dyDescent="0.5">
      <c r="A433" s="86" t="s">
        <v>16</v>
      </c>
      <c r="B433" s="105" t="str">
        <f>('[1]imchot (2)'!D756)</f>
        <v>121,08 €</v>
      </c>
      <c r="C433" s="88">
        <f>('[1]imchot (2)'!E756)</f>
        <v>1.5516229136962156E-2</v>
      </c>
      <c r="D433" s="105">
        <f>('[1]imchot (2)'!F756)</f>
        <v>1.8499999999999943</v>
      </c>
      <c r="E433" s="105" t="str">
        <f>('[1]imchot (2)'!G756)</f>
        <v>83,93 €</v>
      </c>
      <c r="F433" s="88">
        <f>('[1]imchot (2)'!H756)</f>
        <v>1.0961214165261524E-2</v>
      </c>
      <c r="G433" s="105">
        <f>('[1]imchot (2)'!I756)</f>
        <v>0.9100000000000108</v>
      </c>
    </row>
    <row r="434" spans="1:9" x14ac:dyDescent="0.5">
      <c r="A434" s="90"/>
      <c r="B434" s="91"/>
      <c r="C434" s="92"/>
      <c r="D434" s="92"/>
      <c r="E434" s="91"/>
      <c r="F434" s="92"/>
      <c r="G434" s="92"/>
    </row>
    <row r="436" spans="1:9" x14ac:dyDescent="0.5">
      <c r="A436" s="101" t="s">
        <v>39</v>
      </c>
    </row>
    <row r="440" spans="1:9" ht="18.5" x14ac:dyDescent="0.5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[1]demanda!A178</f>
        <v>DICIEMBRE 25</v>
      </c>
    </row>
    <row r="442" spans="1:9" ht="32.5" x14ac:dyDescent="0.5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 x14ac:dyDescent="0.5">
      <c r="A445" s="109" t="s">
        <v>31</v>
      </c>
      <c r="B445" s="110"/>
      <c r="C445" s="110" t="str">
        <f>('[1]imchot (2)'!D776)</f>
        <v>Ene.26</v>
      </c>
      <c r="D445" s="110"/>
      <c r="E445" s="110" t="str">
        <f>('[1]imchot (2)'!F776)</f>
        <v>Feb.26</v>
      </c>
      <c r="F445" s="110"/>
      <c r="G445" s="110" t="str">
        <f>('[1]imchot (2)'!H776)</f>
        <v>Mar.26</v>
      </c>
      <c r="H445" s="111" t="s">
        <v>69</v>
      </c>
      <c r="I445" s="111"/>
    </row>
    <row r="446" spans="1:9" x14ac:dyDescent="0.5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 x14ac:dyDescent="0.5">
      <c r="A447" s="113" t="s">
        <v>8</v>
      </c>
      <c r="B447" s="114">
        <f>('[1]imchot (2)'!C778)</f>
        <v>2456.4701336222647</v>
      </c>
      <c r="C447" s="115">
        <f>('[1]imchot (2)'!D778)</f>
        <v>7.9706817958850138</v>
      </c>
      <c r="D447" s="114">
        <f>('[1]imchot (2)'!E778)</f>
        <v>3071.927661819861</v>
      </c>
      <c r="E447" s="115">
        <f>('[1]imchot (2)'!F778)</f>
        <v>4.689878302643379</v>
      </c>
      <c r="F447" s="114">
        <f>('[1]imchot (2)'!G778)</f>
        <v>3870.5621081339855</v>
      </c>
      <c r="G447" s="115">
        <f>('[1]imchot (2)'!H778)</f>
        <v>6.6968050500777849</v>
      </c>
      <c r="H447" s="116">
        <f>('[1]imchot (2)'!I778)</f>
        <v>9398.9599035761094</v>
      </c>
      <c r="I447" s="115">
        <f>('[1]imchot (2)'!J778)</f>
        <v>6.3583762255041307</v>
      </c>
    </row>
    <row r="448" spans="1:9" x14ac:dyDescent="0.5">
      <c r="A448" s="117" t="s">
        <v>9</v>
      </c>
      <c r="B448" s="118">
        <f>('[1]imchot (2)'!C779)</f>
        <v>87.563659728387961</v>
      </c>
      <c r="C448" s="119">
        <f>('[1]imchot (2)'!D779)</f>
        <v>-3.6915313150154532</v>
      </c>
      <c r="D448" s="118">
        <f>('[1]imchot (2)'!E779)</f>
        <v>176.32287070297832</v>
      </c>
      <c r="E448" s="119">
        <f>('[1]imchot (2)'!F779)</f>
        <v>-5.7399386811834034</v>
      </c>
      <c r="F448" s="118">
        <f>('[1]imchot (2)'!G779)</f>
        <v>246.34264701896947</v>
      </c>
      <c r="G448" s="119">
        <f>('[1]imchot (2)'!H779)</f>
        <v>0.48977613749153193</v>
      </c>
      <c r="H448" s="120">
        <f>('[1]imchot (2)'!I779)</f>
        <v>510.22917745033578</v>
      </c>
      <c r="I448" s="119">
        <f>('[1]imchot (2)'!J779)</f>
        <v>-2.464591921132012</v>
      </c>
    </row>
    <row r="449" spans="1:9" x14ac:dyDescent="0.5">
      <c r="A449" s="121" t="s">
        <v>10</v>
      </c>
      <c r="B449" s="122">
        <f>('[1]imchot (2)'!C780)</f>
        <v>247.28672983080102</v>
      </c>
      <c r="C449" s="123">
        <f>('[1]imchot (2)'!D780)</f>
        <v>9.6318644760401924</v>
      </c>
      <c r="D449" s="122">
        <f>('[1]imchot (2)'!E780)</f>
        <v>325.8340257588689</v>
      </c>
      <c r="E449" s="123">
        <f>('[1]imchot (2)'!F780)</f>
        <v>11.576678101295059</v>
      </c>
      <c r="F449" s="122">
        <f>('[1]imchot (2)'!G780)</f>
        <v>415.19091761120467</v>
      </c>
      <c r="G449" s="123">
        <f>('[1]imchot (2)'!H780)</f>
        <v>10.876056873612583</v>
      </c>
      <c r="H449" s="124">
        <f>('[1]imchot (2)'!I780)</f>
        <v>988.31167320087457</v>
      </c>
      <c r="I449" s="123">
        <f>('[1]imchot (2)'!J780)</f>
        <v>10.790814123041542</v>
      </c>
    </row>
    <row r="450" spans="1:9" x14ac:dyDescent="0.5">
      <c r="A450" s="117" t="s">
        <v>11</v>
      </c>
      <c r="B450" s="118">
        <f>('[1]imchot (2)'!C781)</f>
        <v>131.53091593911984</v>
      </c>
      <c r="C450" s="119">
        <f>('[1]imchot (2)'!D781)</f>
        <v>-1.1848153836585027</v>
      </c>
      <c r="D450" s="118">
        <f>('[1]imchot (2)'!E781)</f>
        <v>144.16480525431533</v>
      </c>
      <c r="E450" s="119">
        <f>('[1]imchot (2)'!F781)</f>
        <v>4.6325392680577409</v>
      </c>
      <c r="F450" s="118">
        <f>('[1]imchot (2)'!G781)</f>
        <v>176.17519622859231</v>
      </c>
      <c r="G450" s="119">
        <f>('[1]imchot (2)'!H781)</f>
        <v>1.6573263178319593</v>
      </c>
      <c r="H450" s="120">
        <f>('[1]imchot (2)'!I781)</f>
        <v>451.87091742202745</v>
      </c>
      <c r="I450" s="119">
        <f>('[1]imchot (2)'!J781)</f>
        <v>1.7285093241062839</v>
      </c>
    </row>
    <row r="451" spans="1:9" x14ac:dyDescent="0.5">
      <c r="A451" s="121" t="s">
        <v>12</v>
      </c>
      <c r="B451" s="122">
        <f>('[1]imchot (2)'!C782)</f>
        <v>408.56518183377955</v>
      </c>
      <c r="C451" s="123">
        <f>('[1]imchot (2)'!D782)</f>
        <v>9.9570420040960386</v>
      </c>
      <c r="D451" s="122">
        <f>('[1]imchot (2)'!E782)</f>
        <v>458.36540373627776</v>
      </c>
      <c r="E451" s="123">
        <f>('[1]imchot (2)'!F782)</f>
        <v>6.0922970198122783</v>
      </c>
      <c r="F451" s="122">
        <f>('[1]imchot (2)'!G782)</f>
        <v>513.57343025032242</v>
      </c>
      <c r="G451" s="123">
        <f>('[1]imchot (2)'!H782)</f>
        <v>3.661321235587863</v>
      </c>
      <c r="H451" s="124">
        <f>('[1]imchot (2)'!I782)</f>
        <v>1380.5040158203799</v>
      </c>
      <c r="I451" s="123">
        <f>('[1]imchot (2)'!J782)</f>
        <v>6.2706028747542462</v>
      </c>
    </row>
    <row r="452" spans="1:9" x14ac:dyDescent="0.5">
      <c r="A452" s="117" t="s">
        <v>13</v>
      </c>
      <c r="B452" s="118">
        <f>('[1]imchot (2)'!C783)</f>
        <v>62.221602129753897</v>
      </c>
      <c r="C452" s="119">
        <f>('[1]imchot (2)'!D783)</f>
        <v>14.317004041510771</v>
      </c>
      <c r="D452" s="118">
        <f>('[1]imchot (2)'!E783)</f>
        <v>102.78081686211694</v>
      </c>
      <c r="E452" s="119">
        <f>('[1]imchot (2)'!F783)</f>
        <v>-0.72172082710288521</v>
      </c>
      <c r="F452" s="118">
        <f>('[1]imchot (2)'!G783)</f>
        <v>163.56335852272287</v>
      </c>
      <c r="G452" s="119">
        <f>('[1]imchot (2)'!H783)</f>
        <v>12.840448512064683</v>
      </c>
      <c r="H452" s="120">
        <f>('[1]imchot (2)'!I783)</f>
        <v>328.56577751459366</v>
      </c>
      <c r="I452" s="119">
        <f>('[1]imchot (2)'!J783)</f>
        <v>8.4704852676699289</v>
      </c>
    </row>
    <row r="453" spans="1:9" x14ac:dyDescent="0.5">
      <c r="A453" s="121" t="s">
        <v>14</v>
      </c>
      <c r="B453" s="122">
        <f>('[1]imchot (2)'!C784)</f>
        <v>55.987343999320345</v>
      </c>
      <c r="C453" s="123">
        <f>('[1]imchot (2)'!D784)</f>
        <v>-3.5050343852737029</v>
      </c>
      <c r="D453" s="122">
        <f>('[1]imchot (2)'!E784)</f>
        <v>68.059180031031133</v>
      </c>
      <c r="E453" s="123">
        <f>('[1]imchot (2)'!F784)</f>
        <v>1.2785417128439462</v>
      </c>
      <c r="F453" s="122">
        <f>('[1]imchot (2)'!G784)</f>
        <v>84.18235844743262</v>
      </c>
      <c r="G453" s="123">
        <f>('[1]imchot (2)'!H784)</f>
        <v>6.4561863088288902</v>
      </c>
      <c r="H453" s="124">
        <f>('[1]imchot (2)'!I784)</f>
        <v>208.22888247778411</v>
      </c>
      <c r="I453" s="123">
        <f>('[1]imchot (2)'!J784)</f>
        <v>1.9240924912549815</v>
      </c>
    </row>
    <row r="454" spans="1:9" x14ac:dyDescent="0.5">
      <c r="A454" s="117" t="s">
        <v>15</v>
      </c>
      <c r="B454" s="118">
        <f>('[1]imchot (2)'!C785)</f>
        <v>920.2109333625782</v>
      </c>
      <c r="C454" s="119">
        <f>('[1]imchot (2)'!D785)</f>
        <v>9.2264425698625701</v>
      </c>
      <c r="D454" s="118">
        <f>('[1]imchot (2)'!E785)</f>
        <v>1204.6943944921165</v>
      </c>
      <c r="E454" s="119">
        <f>('[1]imchot (2)'!F785)</f>
        <v>3.8047316369477073</v>
      </c>
      <c r="F454" s="118">
        <f>('[1]imchot (2)'!G785)</f>
        <v>1563.4845230837648</v>
      </c>
      <c r="G454" s="119">
        <f>('[1]imchot (2)'!H785)</f>
        <v>7.2866818466368244</v>
      </c>
      <c r="H454" s="120">
        <f>('[1]imchot (2)'!I785)</f>
        <v>3688.3898509384599</v>
      </c>
      <c r="I454" s="119">
        <f>('[1]imchot (2)'!J785)</f>
        <v>6.5911586355132386</v>
      </c>
    </row>
    <row r="455" spans="1:9" ht="17" thickBot="1" x14ac:dyDescent="0.55000000000000004">
      <c r="A455" s="125" t="s">
        <v>16</v>
      </c>
      <c r="B455" s="126">
        <f>('[1]imchot (2)'!C786)</f>
        <v>543.10376679852368</v>
      </c>
      <c r="C455" s="127">
        <f>('[1]imchot (2)'!D786)</f>
        <v>8.8294883182992265</v>
      </c>
      <c r="D455" s="126">
        <f>('[1]imchot (2)'!E786)</f>
        <v>591.706164982156</v>
      </c>
      <c r="E455" s="127">
        <f>('[1]imchot (2)'!F786)</f>
        <v>6.780724625568638</v>
      </c>
      <c r="F455" s="126">
        <f>('[1]imchot (2)'!G786)</f>
        <v>708.04967697097629</v>
      </c>
      <c r="G455" s="127">
        <f>('[1]imchot (2)'!H786)</f>
        <v>7.6128757023187177</v>
      </c>
      <c r="H455" s="128">
        <f>('[1]imchot (2)'!I786)</f>
        <v>1842.859608751656</v>
      </c>
      <c r="I455" s="127">
        <f>('[1]imchot (2)'!J786)</f>
        <v>7.6982098265684726</v>
      </c>
    </row>
    <row r="456" spans="1:9" x14ac:dyDescent="0.5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x14ac:dyDescent="0.5">
      <c r="A457" s="109" t="s">
        <v>73</v>
      </c>
      <c r="B457" s="110"/>
      <c r="C457" s="110" t="str">
        <f>(C445)</f>
        <v>Ene.26</v>
      </c>
      <c r="D457" s="110"/>
      <c r="E457" s="110" t="str">
        <f>(E445)</f>
        <v>Feb.26</v>
      </c>
      <c r="F457" s="110"/>
      <c r="G457" s="110" t="str">
        <f>(G445)</f>
        <v>Mar.26</v>
      </c>
      <c r="H457" s="111" t="str">
        <f>(H445)</f>
        <v>Acumulado Ene25-Abr25</v>
      </c>
      <c r="I457" s="111"/>
    </row>
    <row r="458" spans="1:9" x14ac:dyDescent="0.5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 x14ac:dyDescent="0.5">
      <c r="A459" s="113" t="s">
        <v>8</v>
      </c>
      <c r="B459" s="114">
        <f>('[1]imchot (2)'!C790)</f>
        <v>41.549148223831089</v>
      </c>
      <c r="C459" s="115">
        <f>('[1]imchot (2)'!D790)</f>
        <v>1.6391482238310928</v>
      </c>
      <c r="D459" s="114">
        <f>('[1]imchot (2)'!E790)</f>
        <v>49.79970563115954</v>
      </c>
      <c r="E459" s="115">
        <f>('[1]imchot (2)'!F790)</f>
        <v>1.1497056311595415</v>
      </c>
      <c r="F459" s="114">
        <f>('[1]imchot (2)'!G790)</f>
        <v>49.905750300447785</v>
      </c>
      <c r="G459" s="115">
        <f>('[1]imchot (2)'!H790)</f>
        <v>2.0557503004477837</v>
      </c>
      <c r="H459" s="116">
        <f>('[1]imchot (2)'!I790)</f>
        <v>47.382117526482681</v>
      </c>
      <c r="I459" s="115">
        <f>('[1]imchot (2)'!J790)</f>
        <v>1.6258973055773609</v>
      </c>
    </row>
    <row r="460" spans="1:9" x14ac:dyDescent="0.5">
      <c r="A460" s="117" t="s">
        <v>9</v>
      </c>
      <c r="B460" s="118">
        <f>('[1]imchot (2)'!C791)</f>
        <v>26.302671817668116</v>
      </c>
      <c r="C460" s="119">
        <f>('[1]imchot (2)'!D791)</f>
        <v>-0.72732818233188468</v>
      </c>
      <c r="D460" s="118">
        <f>('[1]imchot (2)'!E791)</f>
        <v>36.566895746780787</v>
      </c>
      <c r="E460" s="119">
        <f>('[1]imchot (2)'!F791)</f>
        <v>-2.0831042532192114</v>
      </c>
      <c r="F460" s="118">
        <f>('[1]imchot (2)'!G791)</f>
        <v>37.980879486487275</v>
      </c>
      <c r="G460" s="119">
        <f>('[1]imchot (2)'!H791)</f>
        <v>-1.1591205135127254</v>
      </c>
      <c r="H460" s="120">
        <f>('[1]imchot (2)'!I791)</f>
        <v>34.858935726709333</v>
      </c>
      <c r="I460" s="119">
        <f>('[1]imchot (2)'!J791)</f>
        <v>-1.3014285014426434</v>
      </c>
    </row>
    <row r="461" spans="1:9" x14ac:dyDescent="0.5">
      <c r="A461" s="121" t="s">
        <v>10</v>
      </c>
      <c r="B461" s="122">
        <f>('[1]imchot (2)'!C792)</f>
        <v>35.43878725868646</v>
      </c>
      <c r="C461" s="123">
        <f>('[1]imchot (2)'!D792)</f>
        <v>1.7087872586864634</v>
      </c>
      <c r="D461" s="122">
        <f>('[1]imchot (2)'!E792)</f>
        <v>43.622278965753075</v>
      </c>
      <c r="E461" s="123">
        <f>('[1]imchot (2)'!F792)</f>
        <v>3.002278965753078</v>
      </c>
      <c r="F461" s="122">
        <f>('[1]imchot (2)'!G792)</f>
        <v>42.752474142624997</v>
      </c>
      <c r="G461" s="123">
        <f>('[1]imchot (2)'!H792)</f>
        <v>2.652474142624996</v>
      </c>
      <c r="H461" s="124">
        <f>('[1]imchot (2)'!I792)</f>
        <v>40.908968287656094</v>
      </c>
      <c r="I461" s="123">
        <f>('[1]imchot (2)'!J792)</f>
        <v>2.4828778190506497</v>
      </c>
    </row>
    <row r="462" spans="1:9" x14ac:dyDescent="0.5">
      <c r="A462" s="117" t="s">
        <v>11</v>
      </c>
      <c r="B462" s="118">
        <f>('[1]imchot (2)'!C793)</f>
        <v>38.899184988656458</v>
      </c>
      <c r="C462" s="119">
        <f>('[1]imchot (2)'!D793)</f>
        <v>-8.1501134354056148E-4</v>
      </c>
      <c r="D462" s="118">
        <f>('[1]imchot (2)'!E793)</f>
        <v>45.683595035393047</v>
      </c>
      <c r="E462" s="119">
        <f>('[1]imchot (2)'!F793)</f>
        <v>2.0335950353930485</v>
      </c>
      <c r="F462" s="118">
        <f>('[1]imchot (2)'!G793)</f>
        <v>49.634111693799106</v>
      </c>
      <c r="G462" s="119">
        <f>('[1]imchot (2)'!H793)</f>
        <v>1.1141116937991029</v>
      </c>
      <c r="H462" s="120">
        <f>('[1]imchot (2)'!I793)</f>
        <v>44.799441121735654</v>
      </c>
      <c r="I462" s="119">
        <f>('[1]imchot (2)'!J793)</f>
        <v>1.037024068088904</v>
      </c>
    </row>
    <row r="463" spans="1:9" x14ac:dyDescent="0.5">
      <c r="A463" s="121" t="s">
        <v>12</v>
      </c>
      <c r="B463" s="122">
        <f>('[1]imchot (2)'!C794)</f>
        <v>44.820865622663895</v>
      </c>
      <c r="C463" s="123">
        <f>('[1]imchot (2)'!D794)</f>
        <v>1.7808656226638959</v>
      </c>
      <c r="D463" s="122">
        <f>('[1]imchot (2)'!E794)</f>
        <v>54.171333717693166</v>
      </c>
      <c r="E463" s="123">
        <f>('[1]imchot (2)'!F794)</f>
        <v>1.4013337176931628</v>
      </c>
      <c r="F463" s="122">
        <f>('[1]imchot (2)'!G794)</f>
        <v>50.643368983938686</v>
      </c>
      <c r="G463" s="123">
        <f>('[1]imchot (2)'!H794)</f>
        <v>1.7633689839386832</v>
      </c>
      <c r="H463" s="124">
        <f>('[1]imchot (2)'!I794)</f>
        <v>49.80551392056821</v>
      </c>
      <c r="I463" s="123">
        <f>('[1]imchot (2)'!J794)</f>
        <v>1.6143599672486246</v>
      </c>
    </row>
    <row r="464" spans="1:9" x14ac:dyDescent="0.5">
      <c r="A464" s="117" t="s">
        <v>13</v>
      </c>
      <c r="B464" s="118">
        <f>('[1]imchot (2)'!C795)</f>
        <v>31.245163794043716</v>
      </c>
      <c r="C464" s="119">
        <f>('[1]imchot (2)'!D795)</f>
        <v>3.7151637940437148</v>
      </c>
      <c r="D464" s="118">
        <f>('[1]imchot (2)'!E795)</f>
        <v>37.214856291784209</v>
      </c>
      <c r="E464" s="119">
        <f>('[1]imchot (2)'!F795)</f>
        <v>1.2448562917842096</v>
      </c>
      <c r="F464" s="118">
        <f>('[1]imchot (2)'!G795)</f>
        <v>33.365863211404267</v>
      </c>
      <c r="G464" s="119">
        <f>('[1]imchot (2)'!H795)</f>
        <v>4.255863211404268</v>
      </c>
      <c r="H464" s="120">
        <f>('[1]imchot (2)'!I795)</f>
        <v>34.029441702867715</v>
      </c>
      <c r="I464" s="119">
        <f>('[1]imchot (2)'!J795)</f>
        <v>3.2294522307536049</v>
      </c>
    </row>
    <row r="465" spans="1:9" x14ac:dyDescent="0.5">
      <c r="A465" s="121" t="s">
        <v>14</v>
      </c>
      <c r="B465" s="122">
        <f>('[1]imchot (2)'!C796)</f>
        <v>25.483106190172993</v>
      </c>
      <c r="C465" s="123">
        <f>('[1]imchot (2)'!D796)</f>
        <v>-0.94689380982700655</v>
      </c>
      <c r="D465" s="122">
        <f>('[1]imchot (2)'!E796)</f>
        <v>32.518284426785712</v>
      </c>
      <c r="E465" s="123">
        <f>('[1]imchot (2)'!F796)</f>
        <v>0.66828442678571065</v>
      </c>
      <c r="F465" s="122">
        <f>('[1]imchot (2)'!G796)</f>
        <v>33.38300392763243</v>
      </c>
      <c r="G465" s="123">
        <f>('[1]imchot (2)'!H796)</f>
        <v>2.4130039276324311</v>
      </c>
      <c r="H465" s="124">
        <f>('[1]imchot (2)'!I796)</f>
        <v>30.569288823512689</v>
      </c>
      <c r="I465" s="123">
        <f>('[1]imchot (2)'!J796)</f>
        <v>0.78173714904886893</v>
      </c>
    </row>
    <row r="466" spans="1:9" x14ac:dyDescent="0.5">
      <c r="A466" s="117" t="s">
        <v>15</v>
      </c>
      <c r="B466" s="118">
        <f>('[1]imchot (2)'!C797)</f>
        <v>44.240614037598</v>
      </c>
      <c r="C466" s="119">
        <f>('[1]imchot (2)'!D797)</f>
        <v>1.4906140375980002</v>
      </c>
      <c r="D466" s="118">
        <f>('[1]imchot (2)'!E797)</f>
        <v>53.469819447572483</v>
      </c>
      <c r="E466" s="119">
        <f>('[1]imchot (2)'!F797)</f>
        <v>0.35981944757248385</v>
      </c>
      <c r="F466" s="118">
        <f>('[1]imchot (2)'!G797)</f>
        <v>54.533969856125793</v>
      </c>
      <c r="G466" s="119">
        <f>('[1]imchot (2)'!H797)</f>
        <v>2.1739698561257939</v>
      </c>
      <c r="H466" s="120">
        <f>('[1]imchot (2)'!I797)</f>
        <v>51.227337396732132</v>
      </c>
      <c r="I466" s="119">
        <f>('[1]imchot (2)'!J797)</f>
        <v>1.3604114013705484</v>
      </c>
    </row>
    <row r="467" spans="1:9" ht="17" thickBot="1" x14ac:dyDescent="0.55000000000000004">
      <c r="A467" s="125" t="s">
        <v>16</v>
      </c>
      <c r="B467" s="126">
        <f>('[1]imchot (2)'!C798)</f>
        <v>47.936364538652079</v>
      </c>
      <c r="C467" s="127">
        <f>('[1]imchot (2)'!D798)</f>
        <v>2.5463645386520781</v>
      </c>
      <c r="D467" s="126">
        <f>('[1]imchot (2)'!E798)</f>
        <v>56.938449842240978</v>
      </c>
      <c r="E467" s="127">
        <f>('[1]imchot (2)'!F798)</f>
        <v>1.8684498422409774</v>
      </c>
      <c r="F467" s="126">
        <f>('[1]imchot (2)'!G798)</f>
        <v>61.166591853636803</v>
      </c>
      <c r="G467" s="127">
        <f>('[1]imchot (2)'!H798)</f>
        <v>1.9865918536368028</v>
      </c>
      <c r="H467" s="128">
        <f>('[1]imchot (2)'!I798)</f>
        <v>55.345331457680494</v>
      </c>
      <c r="I467" s="127">
        <f>('[1]imchot (2)'!J798)</f>
        <v>2.1629012342746492</v>
      </c>
    </row>
    <row r="468" spans="1:9" x14ac:dyDescent="0.5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 x14ac:dyDescent="0.5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580BCA5F-56CC-489C-BB5F-1364A1E46E2D}"/>
    <hyperlink ref="B55" location="'Tablas-web'!A100" display="Almería" xr:uid="{10E40630-1881-46BB-9852-1AB6C95FBA3B}"/>
    <hyperlink ref="B56" location="'Tablas-web'!A128" display="Cádiz" xr:uid="{BAB29999-92D3-46A7-97E5-3475E3C4E7F7}"/>
    <hyperlink ref="B57" location="'Tablas-web'!A156" display="Córdoba" xr:uid="{D74181CB-25F5-424B-AD48-A54FC6C1A9C5}"/>
    <hyperlink ref="B58" location="'Tablas-web'!A184" display="Granada" xr:uid="{071823F1-CF24-4E8C-A28E-16833E3A7FD8}"/>
    <hyperlink ref="B59" location="'Tablas-web'!A212" display="Huelva" xr:uid="{D82DC9D8-165D-4DD1-BB99-9A3A1EA2D0EE}"/>
    <hyperlink ref="B60" location="'Tablas-web'!A240" display="Jaén" xr:uid="{2157F6CD-2ED1-4771-9935-BC6A2BC1A24E}"/>
    <hyperlink ref="B61" location="'Tablas-web'!A268" display="Málaga" xr:uid="{8F17B304-4B19-464A-BE97-200A5ECACA8B}"/>
    <hyperlink ref="B62" location="'Tablas-web'!A296" display="Sevilla" xr:uid="{2E89F3AF-D9C2-4DE2-8D2F-07FD9A415534}"/>
    <hyperlink ref="B63" location="'Tablas-web'!A324" display="Posición de Andalucía en España (pernoctaciones)" xr:uid="{67D0CFC2-46DF-4F28-A08F-19649058AC79}"/>
    <hyperlink ref="B64" location="'Tablas-web'!A386" display="Rentabilidad hotelera (ADR y REVPAR)" xr:uid="{48C88AA6-3D39-42C4-B741-2B321D1B6056}"/>
    <hyperlink ref="B65" location="'Tablas-web'!A442" display="Previsiones a tres meses vista." xr:uid="{A08CD680-9CC6-4068-A8DB-67DE19941DA0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Ruiz López</dc:creator>
  <cp:lastModifiedBy>Isabel Ruiz López</cp:lastModifiedBy>
  <dcterms:created xsi:type="dcterms:W3CDTF">2026-01-26T11:09:32Z</dcterms:created>
  <dcterms:modified xsi:type="dcterms:W3CDTF">2026-01-26T11:09:58Z</dcterms:modified>
</cp:coreProperties>
</file>