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auace/Library/Mobile Documents/com~apple~CloudDocs/Proyectos/"/>
    </mc:Choice>
  </mc:AlternateContent>
  <xr:revisionPtr revIDLastSave="0" documentId="8_{C0C98E53-D06A-A742-876F-623BE83693BC}" xr6:coauthVersionLast="47" xr6:coauthVersionMax="47" xr10:uidLastSave="{00000000-0000-0000-0000-000000000000}"/>
  <bookViews>
    <workbookView xWindow="11960" yWindow="5960" windowWidth="27640" windowHeight="16680" xr2:uid="{B980E3B1-4A7C-1249-8CA9-79F590CB2703}"/>
  </bookViews>
  <sheets>
    <sheet name="Tablas-web" sheetId="1" r:id="rId1"/>
  </sheets>
  <externalReferences>
    <externalReference r:id="rId2"/>
  </externalReferences>
  <definedNames>
    <definedName name="_xlnm.Print_Area" localSheetId="0">'Tablas-web'!$A$1:$I$516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7" i="1" l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H457" i="1"/>
  <c r="E457" i="1"/>
  <c r="C457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G445" i="1"/>
  <c r="G457" i="1" s="1"/>
  <c r="E445" i="1"/>
  <c r="C445" i="1"/>
  <c r="I440" i="1"/>
  <c r="G433" i="1"/>
  <c r="F433" i="1"/>
  <c r="E433" i="1"/>
  <c r="D433" i="1"/>
  <c r="C433" i="1"/>
  <c r="B433" i="1"/>
  <c r="G432" i="1"/>
  <c r="F432" i="1"/>
  <c r="E432" i="1"/>
  <c r="D432" i="1"/>
  <c r="C432" i="1"/>
  <c r="B432" i="1"/>
  <c r="G431" i="1"/>
  <c r="F431" i="1"/>
  <c r="E431" i="1"/>
  <c r="D431" i="1"/>
  <c r="C431" i="1"/>
  <c r="B431" i="1"/>
  <c r="G430" i="1"/>
  <c r="F430" i="1"/>
  <c r="E430" i="1"/>
  <c r="D430" i="1"/>
  <c r="C430" i="1"/>
  <c r="B430" i="1"/>
  <c r="G429" i="1"/>
  <c r="F429" i="1"/>
  <c r="E429" i="1"/>
  <c r="D429" i="1"/>
  <c r="C429" i="1"/>
  <c r="B429" i="1"/>
  <c r="G428" i="1"/>
  <c r="F428" i="1"/>
  <c r="E428" i="1"/>
  <c r="D428" i="1"/>
  <c r="C428" i="1"/>
  <c r="B428" i="1"/>
  <c r="G427" i="1"/>
  <c r="F427" i="1"/>
  <c r="E427" i="1"/>
  <c r="D427" i="1"/>
  <c r="C427" i="1"/>
  <c r="B427" i="1"/>
  <c r="G426" i="1"/>
  <c r="F426" i="1"/>
  <c r="E426" i="1"/>
  <c r="D426" i="1"/>
  <c r="C426" i="1"/>
  <c r="B426" i="1"/>
  <c r="G422" i="1"/>
  <c r="F422" i="1"/>
  <c r="E422" i="1"/>
  <c r="D422" i="1"/>
  <c r="C422" i="1"/>
  <c r="B422" i="1"/>
  <c r="G421" i="1"/>
  <c r="F421" i="1"/>
  <c r="E421" i="1"/>
  <c r="D421" i="1"/>
  <c r="C421" i="1"/>
  <c r="B421" i="1"/>
  <c r="G420" i="1"/>
  <c r="F420" i="1"/>
  <c r="E420" i="1"/>
  <c r="D420" i="1"/>
  <c r="C420" i="1"/>
  <c r="B420" i="1"/>
  <c r="G419" i="1"/>
  <c r="F419" i="1"/>
  <c r="E419" i="1"/>
  <c r="D419" i="1"/>
  <c r="C419" i="1"/>
  <c r="B419" i="1"/>
  <c r="G418" i="1"/>
  <c r="F418" i="1"/>
  <c r="E418" i="1"/>
  <c r="D418" i="1"/>
  <c r="C418" i="1"/>
  <c r="B418" i="1"/>
  <c r="G417" i="1"/>
  <c r="F417" i="1"/>
  <c r="E417" i="1"/>
  <c r="D417" i="1"/>
  <c r="C417" i="1"/>
  <c r="B417" i="1"/>
  <c r="G416" i="1"/>
  <c r="F416" i="1"/>
  <c r="E416" i="1"/>
  <c r="D416" i="1"/>
  <c r="C416" i="1"/>
  <c r="B416" i="1"/>
  <c r="G408" i="1"/>
  <c r="F408" i="1"/>
  <c r="E408" i="1"/>
  <c r="D408" i="1"/>
  <c r="C408" i="1"/>
  <c r="B408" i="1"/>
  <c r="G407" i="1"/>
  <c r="F407" i="1"/>
  <c r="E407" i="1"/>
  <c r="D407" i="1"/>
  <c r="C407" i="1"/>
  <c r="B407" i="1"/>
  <c r="G406" i="1"/>
  <c r="F406" i="1"/>
  <c r="E406" i="1"/>
  <c r="D406" i="1"/>
  <c r="C406" i="1"/>
  <c r="B406" i="1"/>
  <c r="G405" i="1"/>
  <c r="F405" i="1"/>
  <c r="E405" i="1"/>
  <c r="D405" i="1"/>
  <c r="C405" i="1"/>
  <c r="B405" i="1"/>
  <c r="G404" i="1"/>
  <c r="F404" i="1"/>
  <c r="E404" i="1"/>
  <c r="D404" i="1"/>
  <c r="C404" i="1"/>
  <c r="B404" i="1"/>
  <c r="G403" i="1"/>
  <c r="F403" i="1"/>
  <c r="E403" i="1"/>
  <c r="D403" i="1"/>
  <c r="C403" i="1"/>
  <c r="B403" i="1"/>
  <c r="G402" i="1"/>
  <c r="F402" i="1"/>
  <c r="E402" i="1"/>
  <c r="D402" i="1"/>
  <c r="C402" i="1"/>
  <c r="B402" i="1"/>
  <c r="G401" i="1"/>
  <c r="F401" i="1"/>
  <c r="E401" i="1"/>
  <c r="D401" i="1"/>
  <c r="C401" i="1"/>
  <c r="B401" i="1"/>
  <c r="G397" i="1"/>
  <c r="F397" i="1"/>
  <c r="E397" i="1"/>
  <c r="D397" i="1"/>
  <c r="C397" i="1"/>
  <c r="B397" i="1"/>
  <c r="G396" i="1"/>
  <c r="F396" i="1"/>
  <c r="E396" i="1"/>
  <c r="D396" i="1"/>
  <c r="C396" i="1"/>
  <c r="B396" i="1"/>
  <c r="G395" i="1"/>
  <c r="F395" i="1"/>
  <c r="E395" i="1"/>
  <c r="D395" i="1"/>
  <c r="C395" i="1"/>
  <c r="B395" i="1"/>
  <c r="G394" i="1"/>
  <c r="F394" i="1"/>
  <c r="E394" i="1"/>
  <c r="D394" i="1"/>
  <c r="C394" i="1"/>
  <c r="B394" i="1"/>
  <c r="G393" i="1"/>
  <c r="F393" i="1"/>
  <c r="E393" i="1"/>
  <c r="D393" i="1"/>
  <c r="C393" i="1"/>
  <c r="B393" i="1"/>
  <c r="G392" i="1"/>
  <c r="F392" i="1"/>
  <c r="E392" i="1"/>
  <c r="D392" i="1"/>
  <c r="C392" i="1"/>
  <c r="B392" i="1"/>
  <c r="G391" i="1"/>
  <c r="F391" i="1"/>
  <c r="E391" i="1"/>
  <c r="D391" i="1"/>
  <c r="C391" i="1"/>
  <c r="B391" i="1"/>
  <c r="F381" i="1"/>
  <c r="E381" i="1"/>
  <c r="D381" i="1"/>
  <c r="C381" i="1"/>
  <c r="F380" i="1"/>
  <c r="E380" i="1"/>
  <c r="D380" i="1"/>
  <c r="C380" i="1"/>
  <c r="F379" i="1"/>
  <c r="E379" i="1"/>
  <c r="D379" i="1"/>
  <c r="C379" i="1"/>
  <c r="F378" i="1"/>
  <c r="E378" i="1"/>
  <c r="D378" i="1"/>
  <c r="C378" i="1"/>
  <c r="F377" i="1"/>
  <c r="E377" i="1"/>
  <c r="D377" i="1"/>
  <c r="C377" i="1"/>
  <c r="F376" i="1"/>
  <c r="E376" i="1"/>
  <c r="D376" i="1"/>
  <c r="C376" i="1"/>
  <c r="F375" i="1"/>
  <c r="E375" i="1"/>
  <c r="D375" i="1"/>
  <c r="C375" i="1"/>
  <c r="F374" i="1"/>
  <c r="E374" i="1"/>
  <c r="D374" i="1"/>
  <c r="F372" i="1"/>
  <c r="E372" i="1"/>
  <c r="D372" i="1"/>
  <c r="C372" i="1"/>
  <c r="F371" i="1"/>
  <c r="E371" i="1"/>
  <c r="D371" i="1"/>
  <c r="C371" i="1"/>
  <c r="F370" i="1"/>
  <c r="E370" i="1"/>
  <c r="D370" i="1"/>
  <c r="C370" i="1"/>
  <c r="F369" i="1"/>
  <c r="E369" i="1"/>
  <c r="D369" i="1"/>
  <c r="C369" i="1"/>
  <c r="F368" i="1"/>
  <c r="E368" i="1"/>
  <c r="D368" i="1"/>
  <c r="C368" i="1"/>
  <c r="F367" i="1"/>
  <c r="E367" i="1"/>
  <c r="D367" i="1"/>
  <c r="C367" i="1"/>
  <c r="F366" i="1"/>
  <c r="E366" i="1"/>
  <c r="D366" i="1"/>
  <c r="C366" i="1"/>
  <c r="F365" i="1"/>
  <c r="E365" i="1"/>
  <c r="D365" i="1"/>
  <c r="F363" i="1"/>
  <c r="E363" i="1"/>
  <c r="D363" i="1"/>
  <c r="C363" i="1"/>
  <c r="F362" i="1"/>
  <c r="E362" i="1"/>
  <c r="D362" i="1"/>
  <c r="C362" i="1"/>
  <c r="F361" i="1"/>
  <c r="E361" i="1"/>
  <c r="D361" i="1"/>
  <c r="C361" i="1"/>
  <c r="F360" i="1"/>
  <c r="E360" i="1"/>
  <c r="D360" i="1"/>
  <c r="C360" i="1"/>
  <c r="F359" i="1"/>
  <c r="E359" i="1"/>
  <c r="D359" i="1"/>
  <c r="C359" i="1"/>
  <c r="F358" i="1"/>
  <c r="E358" i="1"/>
  <c r="D358" i="1"/>
  <c r="C358" i="1"/>
  <c r="F357" i="1"/>
  <c r="E357" i="1"/>
  <c r="D357" i="1"/>
  <c r="C357" i="1"/>
  <c r="F356" i="1"/>
  <c r="E356" i="1"/>
  <c r="D356" i="1"/>
  <c r="F352" i="1"/>
  <c r="E352" i="1"/>
  <c r="D352" i="1"/>
  <c r="C352" i="1"/>
  <c r="F351" i="1"/>
  <c r="E351" i="1"/>
  <c r="D351" i="1"/>
  <c r="C351" i="1"/>
  <c r="F350" i="1"/>
  <c r="E350" i="1"/>
  <c r="D350" i="1"/>
  <c r="C350" i="1"/>
  <c r="F349" i="1"/>
  <c r="E349" i="1"/>
  <c r="D349" i="1"/>
  <c r="C349" i="1"/>
  <c r="F348" i="1"/>
  <c r="E348" i="1"/>
  <c r="D348" i="1"/>
  <c r="C348" i="1"/>
  <c r="F347" i="1"/>
  <c r="E347" i="1"/>
  <c r="D347" i="1"/>
  <c r="C347" i="1"/>
  <c r="F346" i="1"/>
  <c r="E346" i="1"/>
  <c r="D346" i="1"/>
  <c r="C346" i="1"/>
  <c r="F345" i="1"/>
  <c r="E345" i="1"/>
  <c r="D345" i="1"/>
  <c r="F343" i="1"/>
  <c r="E343" i="1"/>
  <c r="D343" i="1"/>
  <c r="C343" i="1"/>
  <c r="F342" i="1"/>
  <c r="E342" i="1"/>
  <c r="D342" i="1"/>
  <c r="C342" i="1"/>
  <c r="F341" i="1"/>
  <c r="E341" i="1"/>
  <c r="D341" i="1"/>
  <c r="C341" i="1"/>
  <c r="F340" i="1"/>
  <c r="E340" i="1"/>
  <c r="D340" i="1"/>
  <c r="C340" i="1"/>
  <c r="F339" i="1"/>
  <c r="E339" i="1"/>
  <c r="D339" i="1"/>
  <c r="C339" i="1"/>
  <c r="F338" i="1"/>
  <c r="E338" i="1"/>
  <c r="D338" i="1"/>
  <c r="C338" i="1"/>
  <c r="F337" i="1"/>
  <c r="E337" i="1"/>
  <c r="D337" i="1"/>
  <c r="C337" i="1"/>
  <c r="F336" i="1"/>
  <c r="E336" i="1"/>
  <c r="D336" i="1"/>
  <c r="F334" i="1"/>
  <c r="E334" i="1"/>
  <c r="D334" i="1"/>
  <c r="C334" i="1"/>
  <c r="F333" i="1"/>
  <c r="E333" i="1"/>
  <c r="D333" i="1"/>
  <c r="C333" i="1"/>
  <c r="F332" i="1"/>
  <c r="E332" i="1"/>
  <c r="D332" i="1"/>
  <c r="C332" i="1"/>
  <c r="F331" i="1"/>
  <c r="E331" i="1"/>
  <c r="D331" i="1"/>
  <c r="C331" i="1"/>
  <c r="F330" i="1"/>
  <c r="E330" i="1"/>
  <c r="D330" i="1"/>
  <c r="C330" i="1"/>
  <c r="F329" i="1"/>
  <c r="E329" i="1"/>
  <c r="D329" i="1"/>
  <c r="C329" i="1"/>
  <c r="F328" i="1"/>
  <c r="E328" i="1"/>
  <c r="D328" i="1"/>
  <c r="C328" i="1"/>
  <c r="F327" i="1"/>
  <c r="E327" i="1"/>
  <c r="D327" i="1"/>
  <c r="I322" i="1"/>
  <c r="A321" i="1"/>
  <c r="H320" i="1"/>
  <c r="G320" i="1"/>
  <c r="F320" i="1"/>
  <c r="E320" i="1"/>
  <c r="D320" i="1"/>
  <c r="C320" i="1"/>
  <c r="H319" i="1"/>
  <c r="F319" i="1"/>
  <c r="E319" i="1"/>
  <c r="C319" i="1"/>
  <c r="H318" i="1"/>
  <c r="G318" i="1"/>
  <c r="F318" i="1"/>
  <c r="E318" i="1"/>
  <c r="D318" i="1"/>
  <c r="C318" i="1"/>
  <c r="H316" i="1"/>
  <c r="F316" i="1"/>
  <c r="E316" i="1"/>
  <c r="C316" i="1"/>
  <c r="H315" i="1"/>
  <c r="F315" i="1"/>
  <c r="E315" i="1"/>
  <c r="C315" i="1"/>
  <c r="H314" i="1"/>
  <c r="F314" i="1"/>
  <c r="E314" i="1"/>
  <c r="C314" i="1"/>
  <c r="H312" i="1"/>
  <c r="F312" i="1"/>
  <c r="E312" i="1"/>
  <c r="C312" i="1"/>
  <c r="H311" i="1"/>
  <c r="F311" i="1"/>
  <c r="E311" i="1"/>
  <c r="C311" i="1"/>
  <c r="H310" i="1"/>
  <c r="F310" i="1"/>
  <c r="E310" i="1"/>
  <c r="C310" i="1"/>
  <c r="H308" i="1"/>
  <c r="G308" i="1"/>
  <c r="F308" i="1"/>
  <c r="E308" i="1"/>
  <c r="D308" i="1"/>
  <c r="C308" i="1"/>
  <c r="H307" i="1"/>
  <c r="G307" i="1"/>
  <c r="F307" i="1"/>
  <c r="E307" i="1"/>
  <c r="D307" i="1"/>
  <c r="C307" i="1"/>
  <c r="H306" i="1"/>
  <c r="G306" i="1"/>
  <c r="F306" i="1"/>
  <c r="E306" i="1"/>
  <c r="D306" i="1"/>
  <c r="C306" i="1"/>
  <c r="H304" i="1"/>
  <c r="G304" i="1"/>
  <c r="F304" i="1"/>
  <c r="E304" i="1"/>
  <c r="D304" i="1"/>
  <c r="C304" i="1"/>
  <c r="H303" i="1"/>
  <c r="G303" i="1"/>
  <c r="F303" i="1"/>
  <c r="E303" i="1"/>
  <c r="D303" i="1"/>
  <c r="C303" i="1"/>
  <c r="H302" i="1"/>
  <c r="G302" i="1"/>
  <c r="F302" i="1"/>
  <c r="E302" i="1"/>
  <c r="D302" i="1"/>
  <c r="C302" i="1"/>
  <c r="H300" i="1"/>
  <c r="G300" i="1"/>
  <c r="E300" i="1"/>
  <c r="D300" i="1"/>
  <c r="G298" i="1"/>
  <c r="F298" i="1"/>
  <c r="D298" i="1"/>
  <c r="C298" i="1"/>
  <c r="A293" i="1"/>
  <c r="H292" i="1"/>
  <c r="G292" i="1"/>
  <c r="F292" i="1"/>
  <c r="E292" i="1"/>
  <c r="D292" i="1"/>
  <c r="C292" i="1"/>
  <c r="H291" i="1"/>
  <c r="F291" i="1"/>
  <c r="E291" i="1"/>
  <c r="C291" i="1"/>
  <c r="H290" i="1"/>
  <c r="G290" i="1"/>
  <c r="F290" i="1"/>
  <c r="E290" i="1"/>
  <c r="D290" i="1"/>
  <c r="C290" i="1"/>
  <c r="H288" i="1"/>
  <c r="F288" i="1"/>
  <c r="E288" i="1"/>
  <c r="C288" i="1"/>
  <c r="H287" i="1"/>
  <c r="F287" i="1"/>
  <c r="E287" i="1"/>
  <c r="C287" i="1"/>
  <c r="H286" i="1"/>
  <c r="F286" i="1"/>
  <c r="E286" i="1"/>
  <c r="C286" i="1"/>
  <c r="H284" i="1"/>
  <c r="F284" i="1"/>
  <c r="E284" i="1"/>
  <c r="C284" i="1"/>
  <c r="H283" i="1"/>
  <c r="F283" i="1"/>
  <c r="E283" i="1"/>
  <c r="C283" i="1"/>
  <c r="H282" i="1"/>
  <c r="F282" i="1"/>
  <c r="E282" i="1"/>
  <c r="C282" i="1"/>
  <c r="H280" i="1"/>
  <c r="G280" i="1"/>
  <c r="F280" i="1"/>
  <c r="E280" i="1"/>
  <c r="D280" i="1"/>
  <c r="C280" i="1"/>
  <c r="H279" i="1"/>
  <c r="G279" i="1"/>
  <c r="F279" i="1"/>
  <c r="E279" i="1"/>
  <c r="D279" i="1"/>
  <c r="C279" i="1"/>
  <c r="H278" i="1"/>
  <c r="G278" i="1"/>
  <c r="F278" i="1"/>
  <c r="E278" i="1"/>
  <c r="D278" i="1"/>
  <c r="C278" i="1"/>
  <c r="H276" i="1"/>
  <c r="G276" i="1"/>
  <c r="F276" i="1"/>
  <c r="E276" i="1"/>
  <c r="D276" i="1"/>
  <c r="C276" i="1"/>
  <c r="H275" i="1"/>
  <c r="G275" i="1"/>
  <c r="F275" i="1"/>
  <c r="E275" i="1"/>
  <c r="D275" i="1"/>
  <c r="C275" i="1"/>
  <c r="H274" i="1"/>
  <c r="G274" i="1"/>
  <c r="F274" i="1"/>
  <c r="E274" i="1"/>
  <c r="D274" i="1"/>
  <c r="C274" i="1"/>
  <c r="H272" i="1"/>
  <c r="G272" i="1"/>
  <c r="E272" i="1"/>
  <c r="D272" i="1"/>
  <c r="G270" i="1"/>
  <c r="F270" i="1"/>
  <c r="D270" i="1"/>
  <c r="C270" i="1"/>
  <c r="A265" i="1"/>
  <c r="H264" i="1"/>
  <c r="G264" i="1"/>
  <c r="F264" i="1"/>
  <c r="E264" i="1"/>
  <c r="D264" i="1"/>
  <c r="C264" i="1"/>
  <c r="H263" i="1"/>
  <c r="F263" i="1"/>
  <c r="E263" i="1"/>
  <c r="C263" i="1"/>
  <c r="H262" i="1"/>
  <c r="G262" i="1"/>
  <c r="F262" i="1"/>
  <c r="E262" i="1"/>
  <c r="D262" i="1"/>
  <c r="C262" i="1"/>
  <c r="H260" i="1"/>
  <c r="F260" i="1"/>
  <c r="E260" i="1"/>
  <c r="C260" i="1"/>
  <c r="H259" i="1"/>
  <c r="F259" i="1"/>
  <c r="E259" i="1"/>
  <c r="C259" i="1"/>
  <c r="H258" i="1"/>
  <c r="F258" i="1"/>
  <c r="E258" i="1"/>
  <c r="C258" i="1"/>
  <c r="H256" i="1"/>
  <c r="F256" i="1"/>
  <c r="E256" i="1"/>
  <c r="C256" i="1"/>
  <c r="H255" i="1"/>
  <c r="F255" i="1"/>
  <c r="E255" i="1"/>
  <c r="C255" i="1"/>
  <c r="H254" i="1"/>
  <c r="F254" i="1"/>
  <c r="E254" i="1"/>
  <c r="C254" i="1"/>
  <c r="H252" i="1"/>
  <c r="G252" i="1"/>
  <c r="F252" i="1"/>
  <c r="E252" i="1"/>
  <c r="D252" i="1"/>
  <c r="C252" i="1"/>
  <c r="H251" i="1"/>
  <c r="G251" i="1"/>
  <c r="F251" i="1"/>
  <c r="E251" i="1"/>
  <c r="D251" i="1"/>
  <c r="C251" i="1"/>
  <c r="H250" i="1"/>
  <c r="G250" i="1"/>
  <c r="F250" i="1"/>
  <c r="E250" i="1"/>
  <c r="D250" i="1"/>
  <c r="C250" i="1"/>
  <c r="H248" i="1"/>
  <c r="G248" i="1"/>
  <c r="F248" i="1"/>
  <c r="E248" i="1"/>
  <c r="D248" i="1"/>
  <c r="C248" i="1"/>
  <c r="H247" i="1"/>
  <c r="G247" i="1"/>
  <c r="F247" i="1"/>
  <c r="E247" i="1"/>
  <c r="D247" i="1"/>
  <c r="C247" i="1"/>
  <c r="H246" i="1"/>
  <c r="G246" i="1"/>
  <c r="F246" i="1"/>
  <c r="E246" i="1"/>
  <c r="D246" i="1"/>
  <c r="C246" i="1"/>
  <c r="H244" i="1"/>
  <c r="G244" i="1"/>
  <c r="E244" i="1"/>
  <c r="D244" i="1"/>
  <c r="G242" i="1"/>
  <c r="F242" i="1"/>
  <c r="D242" i="1"/>
  <c r="C242" i="1"/>
  <c r="I238" i="1"/>
  <c r="A237" i="1"/>
  <c r="H236" i="1"/>
  <c r="G236" i="1"/>
  <c r="F236" i="1"/>
  <c r="E236" i="1"/>
  <c r="D236" i="1"/>
  <c r="C236" i="1"/>
  <c r="H235" i="1"/>
  <c r="F235" i="1"/>
  <c r="E235" i="1"/>
  <c r="C235" i="1"/>
  <c r="H234" i="1"/>
  <c r="G234" i="1"/>
  <c r="F234" i="1"/>
  <c r="E234" i="1"/>
  <c r="D234" i="1"/>
  <c r="C234" i="1"/>
  <c r="H232" i="1"/>
  <c r="F232" i="1"/>
  <c r="E232" i="1"/>
  <c r="C232" i="1"/>
  <c r="H231" i="1"/>
  <c r="F231" i="1"/>
  <c r="E231" i="1"/>
  <c r="C231" i="1"/>
  <c r="H230" i="1"/>
  <c r="F230" i="1"/>
  <c r="E230" i="1"/>
  <c r="C230" i="1"/>
  <c r="H228" i="1"/>
  <c r="F228" i="1"/>
  <c r="E228" i="1"/>
  <c r="C228" i="1"/>
  <c r="H227" i="1"/>
  <c r="F227" i="1"/>
  <c r="E227" i="1"/>
  <c r="C227" i="1"/>
  <c r="H226" i="1"/>
  <c r="F226" i="1"/>
  <c r="E226" i="1"/>
  <c r="C226" i="1"/>
  <c r="H224" i="1"/>
  <c r="G224" i="1"/>
  <c r="F224" i="1"/>
  <c r="E224" i="1"/>
  <c r="D224" i="1"/>
  <c r="C224" i="1"/>
  <c r="H223" i="1"/>
  <c r="G223" i="1"/>
  <c r="F223" i="1"/>
  <c r="E223" i="1"/>
  <c r="D223" i="1"/>
  <c r="C223" i="1"/>
  <c r="H222" i="1"/>
  <c r="G222" i="1"/>
  <c r="F222" i="1"/>
  <c r="E222" i="1"/>
  <c r="D222" i="1"/>
  <c r="C222" i="1"/>
  <c r="H220" i="1"/>
  <c r="G220" i="1"/>
  <c r="F220" i="1"/>
  <c r="E220" i="1"/>
  <c r="D220" i="1"/>
  <c r="C220" i="1"/>
  <c r="H219" i="1"/>
  <c r="G219" i="1"/>
  <c r="F219" i="1"/>
  <c r="E219" i="1"/>
  <c r="D219" i="1"/>
  <c r="C219" i="1"/>
  <c r="H218" i="1"/>
  <c r="G218" i="1"/>
  <c r="F218" i="1"/>
  <c r="E218" i="1"/>
  <c r="D218" i="1"/>
  <c r="C218" i="1"/>
  <c r="H216" i="1"/>
  <c r="G216" i="1"/>
  <c r="E216" i="1"/>
  <c r="D216" i="1"/>
  <c r="G214" i="1"/>
  <c r="F214" i="1"/>
  <c r="D214" i="1"/>
  <c r="C214" i="1"/>
  <c r="A209" i="1"/>
  <c r="H208" i="1"/>
  <c r="G208" i="1"/>
  <c r="F208" i="1"/>
  <c r="E208" i="1"/>
  <c r="D208" i="1"/>
  <c r="C208" i="1"/>
  <c r="H207" i="1"/>
  <c r="F207" i="1"/>
  <c r="E207" i="1"/>
  <c r="C207" i="1"/>
  <c r="H206" i="1"/>
  <c r="G206" i="1"/>
  <c r="F206" i="1"/>
  <c r="E206" i="1"/>
  <c r="D206" i="1"/>
  <c r="C206" i="1"/>
  <c r="H204" i="1"/>
  <c r="F204" i="1"/>
  <c r="E204" i="1"/>
  <c r="C204" i="1"/>
  <c r="H203" i="1"/>
  <c r="F203" i="1"/>
  <c r="E203" i="1"/>
  <c r="C203" i="1"/>
  <c r="H202" i="1"/>
  <c r="F202" i="1"/>
  <c r="E202" i="1"/>
  <c r="C202" i="1"/>
  <c r="H200" i="1"/>
  <c r="F200" i="1"/>
  <c r="E200" i="1"/>
  <c r="C200" i="1"/>
  <c r="H199" i="1"/>
  <c r="F199" i="1"/>
  <c r="E199" i="1"/>
  <c r="C199" i="1"/>
  <c r="H198" i="1"/>
  <c r="F198" i="1"/>
  <c r="E198" i="1"/>
  <c r="C198" i="1"/>
  <c r="H196" i="1"/>
  <c r="G196" i="1"/>
  <c r="F196" i="1"/>
  <c r="E196" i="1"/>
  <c r="D196" i="1"/>
  <c r="C196" i="1"/>
  <c r="H195" i="1"/>
  <c r="G195" i="1"/>
  <c r="F195" i="1"/>
  <c r="E195" i="1"/>
  <c r="D195" i="1"/>
  <c r="C195" i="1"/>
  <c r="H194" i="1"/>
  <c r="G194" i="1"/>
  <c r="F194" i="1"/>
  <c r="E194" i="1"/>
  <c r="D194" i="1"/>
  <c r="C194" i="1"/>
  <c r="H192" i="1"/>
  <c r="G192" i="1"/>
  <c r="F192" i="1"/>
  <c r="E192" i="1"/>
  <c r="D192" i="1"/>
  <c r="C192" i="1"/>
  <c r="H191" i="1"/>
  <c r="G191" i="1"/>
  <c r="F191" i="1"/>
  <c r="E191" i="1"/>
  <c r="D191" i="1"/>
  <c r="C191" i="1"/>
  <c r="H190" i="1"/>
  <c r="G190" i="1"/>
  <c r="F190" i="1"/>
  <c r="E190" i="1"/>
  <c r="D190" i="1"/>
  <c r="C190" i="1"/>
  <c r="H188" i="1"/>
  <c r="G188" i="1"/>
  <c r="E188" i="1"/>
  <c r="D188" i="1"/>
  <c r="G186" i="1"/>
  <c r="F186" i="1"/>
  <c r="D186" i="1"/>
  <c r="C186" i="1"/>
  <c r="A181" i="1"/>
  <c r="H180" i="1"/>
  <c r="G180" i="1"/>
  <c r="F180" i="1"/>
  <c r="E180" i="1"/>
  <c r="D180" i="1"/>
  <c r="C180" i="1"/>
  <c r="H179" i="1"/>
  <c r="F179" i="1"/>
  <c r="E179" i="1"/>
  <c r="C179" i="1"/>
  <c r="H178" i="1"/>
  <c r="G178" i="1"/>
  <c r="F178" i="1"/>
  <c r="E178" i="1"/>
  <c r="D178" i="1"/>
  <c r="C178" i="1"/>
  <c r="H176" i="1"/>
  <c r="F176" i="1"/>
  <c r="E176" i="1"/>
  <c r="C176" i="1"/>
  <c r="H175" i="1"/>
  <c r="F175" i="1"/>
  <c r="E175" i="1"/>
  <c r="C175" i="1"/>
  <c r="H174" i="1"/>
  <c r="F174" i="1"/>
  <c r="E174" i="1"/>
  <c r="C174" i="1"/>
  <c r="H172" i="1"/>
  <c r="F172" i="1"/>
  <c r="E172" i="1"/>
  <c r="C172" i="1"/>
  <c r="H171" i="1"/>
  <c r="F171" i="1"/>
  <c r="E171" i="1"/>
  <c r="C171" i="1"/>
  <c r="H170" i="1"/>
  <c r="F170" i="1"/>
  <c r="E170" i="1"/>
  <c r="C170" i="1"/>
  <c r="H168" i="1"/>
  <c r="G168" i="1"/>
  <c r="F168" i="1"/>
  <c r="E168" i="1"/>
  <c r="D168" i="1"/>
  <c r="C168" i="1"/>
  <c r="H167" i="1"/>
  <c r="G167" i="1"/>
  <c r="F167" i="1"/>
  <c r="E167" i="1"/>
  <c r="D167" i="1"/>
  <c r="C167" i="1"/>
  <c r="H166" i="1"/>
  <c r="G166" i="1"/>
  <c r="F166" i="1"/>
  <c r="E166" i="1"/>
  <c r="D166" i="1"/>
  <c r="C166" i="1"/>
  <c r="H164" i="1"/>
  <c r="G164" i="1"/>
  <c r="F164" i="1"/>
  <c r="E164" i="1"/>
  <c r="D164" i="1"/>
  <c r="C164" i="1"/>
  <c r="H163" i="1"/>
  <c r="G163" i="1"/>
  <c r="F163" i="1"/>
  <c r="E163" i="1"/>
  <c r="D163" i="1"/>
  <c r="C163" i="1"/>
  <c r="H162" i="1"/>
  <c r="G162" i="1"/>
  <c r="F162" i="1"/>
  <c r="E162" i="1"/>
  <c r="D162" i="1"/>
  <c r="C162" i="1"/>
  <c r="H160" i="1"/>
  <c r="G160" i="1"/>
  <c r="E160" i="1"/>
  <c r="D160" i="1"/>
  <c r="G158" i="1"/>
  <c r="F158" i="1"/>
  <c r="D158" i="1"/>
  <c r="C158" i="1"/>
  <c r="I154" i="1"/>
  <c r="A153" i="1"/>
  <c r="H152" i="1"/>
  <c r="G152" i="1"/>
  <c r="F152" i="1"/>
  <c r="E152" i="1"/>
  <c r="D152" i="1"/>
  <c r="C152" i="1"/>
  <c r="H151" i="1"/>
  <c r="F151" i="1"/>
  <c r="E151" i="1"/>
  <c r="C151" i="1"/>
  <c r="H150" i="1"/>
  <c r="G150" i="1"/>
  <c r="F150" i="1"/>
  <c r="E150" i="1"/>
  <c r="D150" i="1"/>
  <c r="C150" i="1"/>
  <c r="H148" i="1"/>
  <c r="F148" i="1"/>
  <c r="E148" i="1"/>
  <c r="C148" i="1"/>
  <c r="H147" i="1"/>
  <c r="F147" i="1"/>
  <c r="E147" i="1"/>
  <c r="C147" i="1"/>
  <c r="H146" i="1"/>
  <c r="F146" i="1"/>
  <c r="E146" i="1"/>
  <c r="C146" i="1"/>
  <c r="H144" i="1"/>
  <c r="F144" i="1"/>
  <c r="E144" i="1"/>
  <c r="C144" i="1"/>
  <c r="H143" i="1"/>
  <c r="F143" i="1"/>
  <c r="E143" i="1"/>
  <c r="C143" i="1"/>
  <c r="H142" i="1"/>
  <c r="F142" i="1"/>
  <c r="E142" i="1"/>
  <c r="C142" i="1"/>
  <c r="H140" i="1"/>
  <c r="G140" i="1"/>
  <c r="F140" i="1"/>
  <c r="E140" i="1"/>
  <c r="D140" i="1"/>
  <c r="C140" i="1"/>
  <c r="H139" i="1"/>
  <c r="G139" i="1"/>
  <c r="F139" i="1"/>
  <c r="E139" i="1"/>
  <c r="D139" i="1"/>
  <c r="C139" i="1"/>
  <c r="H138" i="1"/>
  <c r="G138" i="1"/>
  <c r="F138" i="1"/>
  <c r="E138" i="1"/>
  <c r="D138" i="1"/>
  <c r="C138" i="1"/>
  <c r="H136" i="1"/>
  <c r="G136" i="1"/>
  <c r="F136" i="1"/>
  <c r="E136" i="1"/>
  <c r="D136" i="1"/>
  <c r="C136" i="1"/>
  <c r="H135" i="1"/>
  <c r="G135" i="1"/>
  <c r="F135" i="1"/>
  <c r="E135" i="1"/>
  <c r="D135" i="1"/>
  <c r="C135" i="1"/>
  <c r="H134" i="1"/>
  <c r="G134" i="1"/>
  <c r="F134" i="1"/>
  <c r="E134" i="1"/>
  <c r="D134" i="1"/>
  <c r="C134" i="1"/>
  <c r="H132" i="1"/>
  <c r="G132" i="1"/>
  <c r="E132" i="1"/>
  <c r="D132" i="1"/>
  <c r="G130" i="1"/>
  <c r="F130" i="1"/>
  <c r="D130" i="1"/>
  <c r="C130" i="1"/>
  <c r="A125" i="1"/>
  <c r="H124" i="1"/>
  <c r="G124" i="1"/>
  <c r="F124" i="1"/>
  <c r="E124" i="1"/>
  <c r="D124" i="1"/>
  <c r="C124" i="1"/>
  <c r="H123" i="1"/>
  <c r="F123" i="1"/>
  <c r="E123" i="1"/>
  <c r="C123" i="1"/>
  <c r="H122" i="1"/>
  <c r="G122" i="1"/>
  <c r="F122" i="1"/>
  <c r="E122" i="1"/>
  <c r="D122" i="1"/>
  <c r="C122" i="1"/>
  <c r="H120" i="1"/>
  <c r="F120" i="1"/>
  <c r="E120" i="1"/>
  <c r="C120" i="1"/>
  <c r="H119" i="1"/>
  <c r="F119" i="1"/>
  <c r="E119" i="1"/>
  <c r="C119" i="1"/>
  <c r="H118" i="1"/>
  <c r="F118" i="1"/>
  <c r="E118" i="1"/>
  <c r="C118" i="1"/>
  <c r="H116" i="1"/>
  <c r="F116" i="1"/>
  <c r="E116" i="1"/>
  <c r="C116" i="1"/>
  <c r="H115" i="1"/>
  <c r="F115" i="1"/>
  <c r="E115" i="1"/>
  <c r="C115" i="1"/>
  <c r="H114" i="1"/>
  <c r="F114" i="1"/>
  <c r="E114" i="1"/>
  <c r="C114" i="1"/>
  <c r="H112" i="1"/>
  <c r="G112" i="1"/>
  <c r="F112" i="1"/>
  <c r="E112" i="1"/>
  <c r="D112" i="1"/>
  <c r="C112" i="1"/>
  <c r="H111" i="1"/>
  <c r="G111" i="1"/>
  <c r="F111" i="1"/>
  <c r="E111" i="1"/>
  <c r="D111" i="1"/>
  <c r="C111" i="1"/>
  <c r="H110" i="1"/>
  <c r="G110" i="1"/>
  <c r="F110" i="1"/>
  <c r="E110" i="1"/>
  <c r="D110" i="1"/>
  <c r="C110" i="1"/>
  <c r="H108" i="1"/>
  <c r="G108" i="1"/>
  <c r="F108" i="1"/>
  <c r="E108" i="1"/>
  <c r="D108" i="1"/>
  <c r="C108" i="1"/>
  <c r="H107" i="1"/>
  <c r="G107" i="1"/>
  <c r="F107" i="1"/>
  <c r="E107" i="1"/>
  <c r="D107" i="1"/>
  <c r="C107" i="1"/>
  <c r="H106" i="1"/>
  <c r="G106" i="1"/>
  <c r="F106" i="1"/>
  <c r="E106" i="1"/>
  <c r="D106" i="1"/>
  <c r="C106" i="1"/>
  <c r="H104" i="1"/>
  <c r="G104" i="1"/>
  <c r="E104" i="1"/>
  <c r="D104" i="1"/>
  <c r="G102" i="1"/>
  <c r="F102" i="1"/>
  <c r="D102" i="1"/>
  <c r="C102" i="1"/>
  <c r="H96" i="1"/>
  <c r="G96" i="1"/>
  <c r="F96" i="1"/>
  <c r="E96" i="1"/>
  <c r="D96" i="1"/>
  <c r="C96" i="1"/>
  <c r="H95" i="1"/>
  <c r="F95" i="1"/>
  <c r="E95" i="1"/>
  <c r="C95" i="1"/>
  <c r="H94" i="1"/>
  <c r="G94" i="1"/>
  <c r="F94" i="1"/>
  <c r="E94" i="1"/>
  <c r="D94" i="1"/>
  <c r="C94" i="1"/>
  <c r="H92" i="1"/>
  <c r="F92" i="1"/>
  <c r="E92" i="1"/>
  <c r="C92" i="1"/>
  <c r="H91" i="1"/>
  <c r="F91" i="1"/>
  <c r="E91" i="1"/>
  <c r="C91" i="1"/>
  <c r="H90" i="1"/>
  <c r="F90" i="1"/>
  <c r="E90" i="1"/>
  <c r="C90" i="1"/>
  <c r="H88" i="1"/>
  <c r="F88" i="1"/>
  <c r="E88" i="1"/>
  <c r="C88" i="1"/>
  <c r="H87" i="1"/>
  <c r="F87" i="1"/>
  <c r="E87" i="1"/>
  <c r="C87" i="1"/>
  <c r="H86" i="1"/>
  <c r="F86" i="1"/>
  <c r="E86" i="1"/>
  <c r="C86" i="1"/>
  <c r="H84" i="1"/>
  <c r="G84" i="1"/>
  <c r="F84" i="1"/>
  <c r="E84" i="1"/>
  <c r="D84" i="1"/>
  <c r="C84" i="1"/>
  <c r="H83" i="1"/>
  <c r="G83" i="1"/>
  <c r="F83" i="1"/>
  <c r="E83" i="1"/>
  <c r="D83" i="1"/>
  <c r="C83" i="1"/>
  <c r="H82" i="1"/>
  <c r="G82" i="1"/>
  <c r="F82" i="1"/>
  <c r="E82" i="1"/>
  <c r="D82" i="1"/>
  <c r="C82" i="1"/>
  <c r="H80" i="1"/>
  <c r="G80" i="1"/>
  <c r="F80" i="1"/>
  <c r="E80" i="1"/>
  <c r="D80" i="1"/>
  <c r="C80" i="1"/>
  <c r="H79" i="1"/>
  <c r="G79" i="1"/>
  <c r="F79" i="1"/>
  <c r="E79" i="1"/>
  <c r="D79" i="1"/>
  <c r="C79" i="1"/>
  <c r="H78" i="1"/>
  <c r="G78" i="1"/>
  <c r="F78" i="1"/>
  <c r="E78" i="1"/>
  <c r="D78" i="1"/>
  <c r="C78" i="1"/>
  <c r="I70" i="1"/>
</calcChain>
</file>

<file path=xl/sharedStrings.xml><?xml version="1.0" encoding="utf-8"?>
<sst xmlns="http://schemas.openxmlformats.org/spreadsheetml/2006/main" count="477" uniqueCount="75">
  <si>
    <t>Consejería de Turismo y Andalucía Exterior</t>
  </si>
  <si>
    <t>Empresa Pública para la Gestión del Turismo</t>
  </si>
  <si>
    <t>y del Deporte de Andalucía S.A</t>
  </si>
  <si>
    <t>ANEXO TABLAS</t>
  </si>
  <si>
    <t>INFORME MENSUAL DE COYUNTURA DEL MOVIMIENTO HOTELERO DE ANDALUCÍA</t>
  </si>
  <si>
    <t>Nº 348 · NOVIEMBRE3 25</t>
  </si>
  <si>
    <t>SUMARIO</t>
  </si>
  <si>
    <t>Tablas del movimiento hotelero: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</si>
  <si>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</si>
  <si>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</si>
  <si>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</si>
  <si>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</si>
  <si>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</si>
  <si>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</si>
  <si>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</si>
  <si>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</si>
  <si>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</si>
  <si>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Posición de Andalucía en España (pernoctaciones)</t>
  </si>
  <si>
    <t>Rentabilidad hotelera (ADR y REVPAR)</t>
  </si>
  <si>
    <t>Previsiones a tres meses vista.</t>
  </si>
  <si>
    <t>Establecimientos hoteleros de Andalucía</t>
  </si>
  <si>
    <t>Nov.25</t>
  </si>
  <si>
    <t>Variación mensual                                   Nov.25/Nov.24</t>
  </si>
  <si>
    <t>Acumulado Ene-Nov.25</t>
  </si>
  <si>
    <t>Var. del acumulado                                                       Ene-Nov.25/Ene-Nov.24</t>
  </si>
  <si>
    <t>%</t>
  </si>
  <si>
    <t>Diferencias</t>
  </si>
  <si>
    <t>Viajeros alojados</t>
  </si>
  <si>
    <t>Españoles</t>
  </si>
  <si>
    <t>Extranjeros</t>
  </si>
  <si>
    <t>Total</t>
  </si>
  <si>
    <t>Pernoctaciones</t>
  </si>
  <si>
    <t>Estancia Media</t>
  </si>
  <si>
    <t>-</t>
  </si>
  <si>
    <t>Cuota s/ total nacional</t>
  </si>
  <si>
    <t>Oferta</t>
  </si>
  <si>
    <t>Empleo</t>
  </si>
  <si>
    <t>Grado de ocupación</t>
  </si>
  <si>
    <t>Plazas</t>
  </si>
  <si>
    <t>Fuente: Oficina del Dato a partir de datos de Encuesta de Ocupación Hotelera (INE)</t>
  </si>
  <si>
    <t>Establecimientos hoteleros de Almería</t>
  </si>
  <si>
    <t>Cuota s/ total Andalucía</t>
  </si>
  <si>
    <t>Establecimientos hoteleros de Cádiz</t>
  </si>
  <si>
    <t>Establecimientos hoteleros de Córdoba</t>
  </si>
  <si>
    <t>Establecimientos hoteleros de Granada</t>
  </si>
  <si>
    <t>Establecimientos hoteleros de Huelva</t>
  </si>
  <si>
    <t>Establecimientos hoteleros de Jaén</t>
  </si>
  <si>
    <t>Establecimientos hoteleros de Málaga</t>
  </si>
  <si>
    <t>Establecimientos hoteleros de Sevilla</t>
  </si>
  <si>
    <t>Ranking para el mes analizado</t>
  </si>
  <si>
    <t>PERNOCTACIONES TOTAL</t>
  </si>
  <si>
    <t>PERNOCTACIONES ESPAÑOLES</t>
  </si>
  <si>
    <t>PERNOCTACIONES EXTRANJEROS</t>
  </si>
  <si>
    <t>Ranking para el acumulado del año</t>
  </si>
  <si>
    <t>Mes analizado</t>
  </si>
  <si>
    <t>CC.AA. TURÍSTICAS</t>
  </si>
  <si>
    <t>ADR</t>
  </si>
  <si>
    <t>% VAR</t>
  </si>
  <si>
    <t>DIF.</t>
  </si>
  <si>
    <t>REVPAR</t>
  </si>
  <si>
    <t>Baleares</t>
  </si>
  <si>
    <t>Canarias</t>
  </si>
  <si>
    <t>Cataluña</t>
  </si>
  <si>
    <t>Comunidad Valenciana</t>
  </si>
  <si>
    <t>Comunidad de Madrid</t>
  </si>
  <si>
    <t>España</t>
  </si>
  <si>
    <t>PROVINCIAS ANDALUZAS</t>
  </si>
  <si>
    <t>Acumulado del año</t>
  </si>
  <si>
    <t>Previsiones a tres meses vista</t>
  </si>
  <si>
    <t>Acumulado Ene25-Abr25</t>
  </si>
  <si>
    <t>Miles</t>
  </si>
  <si>
    <t>Pred.</t>
  </si>
  <si>
    <t>% var.</t>
  </si>
  <si>
    <t>Grado ocupación</t>
  </si>
  <si>
    <t>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</si>
</sst>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,##0.0"/>
    <numFmt numFmtId="166" formatCode="0.0"/>
    <numFmt numFmtId="167" formatCode="#,##0.00\ &quot;€&quot;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Noto Sans"/>
      <family val="2"/>
    </font>
    <font>
      <sz val="10"/>
      <name val="Arial"/>
      <family val="2"/>
    </font>
    <font>
      <sz val="10"/>
      <name val="Noto Sans HK Light"/>
      <family val="2"/>
      <charset val="128"/>
    </font>
    <font>
      <sz val="11"/>
      <color theme="1"/>
      <name val="Noto Sans"/>
      <family val="2"/>
    </font>
    <font>
      <b/>
      <sz val="24"/>
      <color rgb="FF4658E0"/>
      <name val="Source Sans Pro"/>
      <family val="2"/>
    </font>
    <font>
      <sz val="24"/>
      <name val="Source Sans Pro"/>
      <family val="2"/>
    </font>
    <font>
      <b/>
      <sz val="24"/>
      <color theme="0" tint="-0.499984740745262"/>
      <name val="Source Sans Pro"/>
      <family val="2"/>
    </font>
    <font>
      <sz val="24"/>
      <color theme="1"/>
      <name val="Source Sans Pro"/>
      <family val="2"/>
    </font>
    <font>
      <b/>
      <sz val="24"/>
      <name val="Source Sans Pro"/>
      <family val="2"/>
    </font>
    <font>
      <b/>
      <sz val="18"/>
      <color rgb="FF002060"/>
      <name val="Noto Sans"/>
      <family val="2"/>
    </font>
    <font>
      <sz val="10"/>
      <color rgb="FF002060"/>
      <name val="Noto Sans HK Light"/>
      <family val="2"/>
      <charset val="128"/>
    </font>
    <font>
      <sz val="18"/>
      <color rgb="FF002060"/>
      <name val="Noto Sans"/>
      <family val="2"/>
    </font>
    <font>
      <u/>
      <sz val="11"/>
      <color theme="10"/>
      <name val="Calibri"/>
      <family val="2"/>
      <scheme val="minor"/>
    </font>
    <font>
      <u/>
      <sz val="18"/>
      <color rgb="FF4658E0"/>
      <name val="Noto Sans"/>
      <family val="2"/>
    </font>
    <font>
      <b/>
      <sz val="11"/>
      <color rgb="FF4658E0"/>
      <name val="Source Sans Pro"/>
      <family val="2"/>
    </font>
    <font>
      <b/>
      <sz val="9"/>
      <color theme="4"/>
      <name val="Noto Sans HK Light"/>
      <family val="2"/>
      <charset val="128"/>
    </font>
    <font>
      <sz val="9"/>
      <color theme="4"/>
      <name val="Noto Sans HK Light"/>
      <family val="2"/>
      <charset val="128"/>
    </font>
    <font>
      <b/>
      <sz val="11"/>
      <color rgb="FF4658E0"/>
      <name val="Noto Sans HK Black"/>
      <family val="2"/>
      <charset val="128"/>
    </font>
    <font>
      <b/>
      <sz val="9"/>
      <color theme="3"/>
      <name val="Noto Sans HK Black"/>
      <family val="2"/>
      <charset val="128"/>
    </font>
    <font>
      <sz val="20"/>
      <color rgb="FF4658E0"/>
      <name val="Source Sans Pro"/>
      <family val="2"/>
    </font>
    <font>
      <sz val="20"/>
      <color rgb="FF4658E0"/>
      <name val="Noto Sans HK Black"/>
      <family val="2"/>
      <charset val="128"/>
    </font>
    <font>
      <sz val="11"/>
      <color rgb="FF4658E0"/>
      <name val="Calibri"/>
      <family val="2"/>
      <scheme val="minor"/>
    </font>
    <font>
      <b/>
      <sz val="12"/>
      <color indexed="18"/>
      <name val="Noto Sans HK Light"/>
      <family val="2"/>
      <charset val="128"/>
    </font>
    <font>
      <sz val="12"/>
      <color theme="0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sz val="10"/>
      <color theme="0"/>
      <name val="Source Sans Pro"/>
      <family val="2"/>
    </font>
    <font>
      <sz val="8"/>
      <name val="Noto Sans HK Light"/>
      <family val="2"/>
      <charset val="128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1"/>
      <color theme="0"/>
      <name val="Source Sans Pro"/>
      <family val="2"/>
    </font>
    <font>
      <sz val="10"/>
      <name val="NewsGotT"/>
    </font>
    <font>
      <sz val="11"/>
      <color theme="1" tint="0.499984740745262"/>
      <name val="Source Sans Pro"/>
      <family val="2"/>
    </font>
    <font>
      <b/>
      <sz val="11"/>
      <color theme="1"/>
      <name val="Source Sans Pro"/>
      <family val="2"/>
    </font>
    <font>
      <b/>
      <sz val="9"/>
      <color theme="0"/>
      <name val="Noto Sans HK Light"/>
      <family val="2"/>
      <charset val="128"/>
    </font>
    <font>
      <sz val="10"/>
      <color theme="1" tint="0.499984740745262"/>
      <name val="Source Sans Pro"/>
      <family val="2"/>
    </font>
    <font>
      <b/>
      <sz val="11"/>
      <name val="Source Sans Pro"/>
      <family val="2"/>
    </font>
    <font>
      <sz val="8"/>
      <color theme="1" tint="0.499984740745262"/>
      <name val="Noto Sans HK"/>
      <family val="2"/>
      <charset val="128"/>
    </font>
    <font>
      <sz val="9"/>
      <name val="Noto Sans HK Light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theme="0"/>
      </patternFill>
    </fill>
    <fill>
      <patternFill patternType="solid">
        <fgColor rgb="FF4658E0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4658E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4658E0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4658E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3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horizontal="right"/>
    </xf>
    <xf numFmtId="0" fontId="4" fillId="3" borderId="0" xfId="3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vertical="top"/>
    </xf>
    <xf numFmtId="0" fontId="6" fillId="2" borderId="0" xfId="4" applyFont="1" applyFill="1" applyAlignment="1">
      <alignment horizontal="center" vertical="center"/>
    </xf>
    <xf numFmtId="0" fontId="7" fillId="3" borderId="0" xfId="3" applyFont="1" applyFill="1" applyAlignment="1">
      <alignment horizontal="left"/>
    </xf>
    <xf numFmtId="0" fontId="7" fillId="3" borderId="0" xfId="3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9" fillId="2" borderId="0" xfId="0" applyFont="1" applyFill="1"/>
    <xf numFmtId="49" fontId="10" fillId="4" borderId="0" xfId="0" applyNumberFormat="1" applyFont="1" applyFill="1" applyAlignment="1">
      <alignment horizontal="left" vertical="center"/>
    </xf>
    <xf numFmtId="49" fontId="8" fillId="2" borderId="0" xfId="4" applyNumberFormat="1" applyFont="1" applyFill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0" fillId="2" borderId="0" xfId="0" applyFill="1"/>
    <xf numFmtId="0" fontId="11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vertical="center"/>
    </xf>
    <xf numFmtId="0" fontId="12" fillId="3" borderId="0" xfId="5" applyFont="1" applyFill="1" applyAlignment="1">
      <alignment horizontal="left"/>
    </xf>
    <xf numFmtId="0" fontId="13" fillId="3" borderId="0" xfId="5" applyFont="1" applyFill="1" applyAlignment="1">
      <alignment horizontal="left"/>
    </xf>
    <xf numFmtId="0" fontId="4" fillId="3" borderId="0" xfId="5" applyFont="1" applyFill="1" applyAlignment="1">
      <alignment horizontal="left"/>
    </xf>
    <xf numFmtId="0" fontId="15" fillId="3" borderId="0" xfId="2" applyFont="1" applyFill="1" applyAlignment="1">
      <alignment horizontal="left"/>
    </xf>
    <xf numFmtId="0" fontId="16" fillId="2" borderId="0" xfId="4" applyFont="1" applyFill="1" applyAlignment="1">
      <alignment vertical="center"/>
    </xf>
    <xf numFmtId="0" fontId="17" fillId="2" borderId="0" xfId="4" applyFont="1" applyFill="1" applyAlignment="1">
      <alignment vertical="center"/>
    </xf>
    <xf numFmtId="0" fontId="18" fillId="2" borderId="0" xfId="4" applyFont="1" applyFill="1" applyAlignment="1">
      <alignment vertical="center"/>
    </xf>
    <xf numFmtId="17" fontId="18" fillId="2" borderId="0" xfId="4" applyNumberFormat="1" applyFont="1" applyFill="1" applyAlignment="1">
      <alignment vertical="center"/>
    </xf>
    <xf numFmtId="2" fontId="19" fillId="2" borderId="0" xfId="4" applyNumberFormat="1" applyFont="1" applyFill="1" applyAlignment="1">
      <alignment horizontal="right" vertical="center"/>
    </xf>
    <xf numFmtId="2" fontId="20" fillId="2" borderId="0" xfId="4" applyNumberFormat="1" applyFont="1" applyFill="1" applyAlignment="1">
      <alignment vertical="center"/>
    </xf>
    <xf numFmtId="0" fontId="21" fillId="2" borderId="1" xfId="4" applyFont="1" applyFill="1" applyBorder="1" applyAlignment="1">
      <alignment vertical="center"/>
    </xf>
    <xf numFmtId="0" fontId="22" fillId="2" borderId="1" xfId="4" applyFont="1" applyFill="1" applyBorder="1" applyAlignment="1">
      <alignment vertical="center"/>
    </xf>
    <xf numFmtId="0" fontId="23" fillId="2" borderId="1" xfId="4" applyFont="1" applyFill="1" applyBorder="1" applyAlignment="1">
      <alignment vertical="center"/>
    </xf>
    <xf numFmtId="0" fontId="24" fillId="3" borderId="0" xfId="3" applyFont="1" applyFill="1" applyAlignment="1">
      <alignment horizontal="left" vertical="center"/>
    </xf>
    <xf numFmtId="0" fontId="4" fillId="3" borderId="0" xfId="3" applyFont="1" applyFill="1" applyAlignment="1">
      <alignment vertical="center"/>
    </xf>
    <xf numFmtId="0" fontId="25" fillId="5" borderId="2" xfId="3" applyFont="1" applyFill="1" applyBorder="1" applyAlignment="1">
      <alignment horizontal="left" vertical="center"/>
    </xf>
    <xf numFmtId="0" fontId="25" fillId="5" borderId="3" xfId="3" applyFont="1" applyFill="1" applyBorder="1" applyAlignment="1">
      <alignment horizontal="left" vertical="center"/>
    </xf>
    <xf numFmtId="49" fontId="25" fillId="5" borderId="4" xfId="3" applyNumberFormat="1" applyFont="1" applyFill="1" applyBorder="1" applyAlignment="1">
      <alignment horizontal="right" vertical="center" wrapText="1"/>
    </xf>
    <xf numFmtId="0" fontId="25" fillId="5" borderId="2" xfId="3" applyFont="1" applyFill="1" applyBorder="1" applyAlignment="1">
      <alignment horizontal="right" vertical="center" wrapText="1"/>
    </xf>
    <xf numFmtId="0" fontId="25" fillId="5" borderId="3" xfId="3" applyFont="1" applyFill="1" applyBorder="1" applyAlignment="1">
      <alignment horizontal="right" vertical="center" wrapText="1"/>
    </xf>
    <xf numFmtId="0" fontId="25" fillId="5" borderId="4" xfId="3" applyFont="1" applyFill="1" applyBorder="1" applyAlignment="1">
      <alignment horizontal="right" vertical="center" wrapText="1"/>
    </xf>
    <xf numFmtId="0" fontId="25" fillId="5" borderId="5" xfId="3" applyFont="1" applyFill="1" applyBorder="1" applyAlignment="1">
      <alignment horizontal="left" vertical="center"/>
    </xf>
    <xf numFmtId="0" fontId="25" fillId="5" borderId="6" xfId="3" applyFont="1" applyFill="1" applyBorder="1" applyAlignment="1">
      <alignment horizontal="left" vertical="center"/>
    </xf>
    <xf numFmtId="49" fontId="25" fillId="5" borderId="7" xfId="3" applyNumberFormat="1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right" vertical="center" wrapText="1"/>
    </xf>
    <xf numFmtId="0" fontId="25" fillId="5" borderId="9" xfId="3" applyFont="1" applyFill="1" applyBorder="1" applyAlignment="1">
      <alignment horizontal="right" vertical="center" wrapText="1"/>
    </xf>
    <xf numFmtId="0" fontId="25" fillId="5" borderId="7" xfId="3" applyFont="1" applyFill="1" applyBorder="1" applyAlignment="1">
      <alignment horizontal="right" vertical="center" wrapText="1"/>
    </xf>
    <xf numFmtId="0" fontId="25" fillId="5" borderId="8" xfId="3" applyFont="1" applyFill="1" applyBorder="1" applyAlignment="1">
      <alignment horizontal="left" vertical="center"/>
    </xf>
    <xf numFmtId="0" fontId="25" fillId="5" borderId="9" xfId="3" applyFont="1" applyFill="1" applyBorder="1" applyAlignment="1">
      <alignment horizontal="left" vertical="center"/>
    </xf>
    <xf numFmtId="49" fontId="25" fillId="5" borderId="10" xfId="3" applyNumberFormat="1" applyFont="1" applyFill="1" applyBorder="1" applyAlignment="1">
      <alignment horizontal="right" vertical="center" wrapText="1"/>
    </xf>
    <xf numFmtId="0" fontId="25" fillId="5" borderId="11" xfId="3" applyFont="1" applyFill="1" applyBorder="1" applyAlignment="1">
      <alignment horizontal="right" vertical="center"/>
    </xf>
    <xf numFmtId="0" fontId="25" fillId="5" borderId="10" xfId="3" applyFont="1" applyFill="1" applyBorder="1" applyAlignment="1">
      <alignment horizontal="right" vertical="center" wrapText="1"/>
    </xf>
    <xf numFmtId="0" fontId="26" fillId="6" borderId="12" xfId="3" applyFont="1" applyFill="1" applyBorder="1" applyAlignment="1">
      <alignment horizontal="left" vertical="center"/>
    </xf>
    <xf numFmtId="0" fontId="26" fillId="6" borderId="13" xfId="3" applyFont="1" applyFill="1" applyBorder="1" applyAlignment="1">
      <alignment horizontal="left" vertical="center"/>
    </xf>
    <xf numFmtId="0" fontId="27" fillId="6" borderId="11" xfId="3" applyFont="1" applyFill="1" applyBorder="1" applyAlignment="1">
      <alignment vertical="center"/>
    </xf>
    <xf numFmtId="0" fontId="27" fillId="7" borderId="12" xfId="3" applyFont="1" applyFill="1" applyBorder="1" applyAlignment="1">
      <alignment horizontal="left" vertical="center"/>
    </xf>
    <xf numFmtId="0" fontId="27" fillId="7" borderId="13" xfId="3" applyFont="1" applyFill="1" applyBorder="1" applyAlignment="1">
      <alignment horizontal="left" vertical="center"/>
    </xf>
    <xf numFmtId="3" fontId="27" fillId="7" borderId="11" xfId="3" applyNumberFormat="1" applyFont="1" applyFill="1" applyBorder="1" applyAlignment="1">
      <alignment vertical="center"/>
    </xf>
    <xf numFmtId="164" fontId="27" fillId="7" borderId="11" xfId="1" applyNumberFormat="1" applyFont="1" applyFill="1" applyBorder="1" applyAlignment="1">
      <alignment vertical="center"/>
    </xf>
    <xf numFmtId="164" fontId="4" fillId="3" borderId="0" xfId="6" applyNumberFormat="1" applyFont="1" applyFill="1" applyAlignment="1"/>
    <xf numFmtId="9" fontId="4" fillId="3" borderId="0" xfId="6" applyFont="1" applyFill="1" applyAlignment="1"/>
    <xf numFmtId="0" fontId="26" fillId="7" borderId="12" xfId="3" applyFont="1" applyFill="1" applyBorder="1" applyAlignment="1">
      <alignment horizontal="left" vertical="center"/>
    </xf>
    <xf numFmtId="0" fontId="26" fillId="7" borderId="13" xfId="3" applyFont="1" applyFill="1" applyBorder="1" applyAlignment="1">
      <alignment horizontal="left" vertical="center"/>
    </xf>
    <xf numFmtId="3" fontId="26" fillId="7" borderId="11" xfId="3" applyNumberFormat="1" applyFont="1" applyFill="1" applyBorder="1" applyAlignment="1">
      <alignment vertical="center"/>
    </xf>
    <xf numFmtId="164" fontId="26" fillId="7" borderId="11" xfId="1" applyNumberFormat="1" applyFont="1" applyFill="1" applyBorder="1" applyAlignment="1">
      <alignment vertical="center"/>
    </xf>
    <xf numFmtId="164" fontId="27" fillId="6" borderId="11" xfId="1" applyNumberFormat="1" applyFont="1" applyFill="1" applyBorder="1" applyAlignment="1">
      <alignment vertical="center"/>
    </xf>
    <xf numFmtId="165" fontId="27" fillId="7" borderId="11" xfId="3" applyNumberFormat="1" applyFont="1" applyFill="1" applyBorder="1" applyAlignment="1">
      <alignment horizontal="right" vertical="center"/>
    </xf>
    <xf numFmtId="165" fontId="26" fillId="7" borderId="11" xfId="3" applyNumberFormat="1" applyFont="1" applyFill="1" applyBorder="1" applyAlignment="1">
      <alignment horizontal="right" vertical="center"/>
    </xf>
    <xf numFmtId="164" fontId="27" fillId="7" borderId="11" xfId="1" applyNumberFormat="1" applyFont="1" applyFill="1" applyBorder="1" applyAlignment="1">
      <alignment horizontal="right" vertical="center"/>
    </xf>
    <xf numFmtId="166" fontId="27" fillId="7" borderId="11" xfId="3" quotePrefix="1" applyNumberFormat="1" applyFont="1" applyFill="1" applyBorder="1" applyAlignment="1">
      <alignment horizontal="right" vertical="center"/>
    </xf>
    <xf numFmtId="166" fontId="27" fillId="7" borderId="11" xfId="3" applyNumberFormat="1" applyFont="1" applyFill="1" applyBorder="1" applyAlignment="1">
      <alignment horizontal="right" vertical="center"/>
    </xf>
    <xf numFmtId="3" fontId="26" fillId="7" borderId="11" xfId="3" applyNumberFormat="1" applyFont="1" applyFill="1" applyBorder="1" applyAlignment="1">
      <alignment horizontal="right" vertical="center"/>
    </xf>
    <xf numFmtId="164" fontId="26" fillId="7" borderId="11" xfId="1" applyNumberFormat="1" applyFont="1" applyFill="1" applyBorder="1" applyAlignment="1">
      <alignment horizontal="right" vertical="center"/>
    </xf>
    <xf numFmtId="0" fontId="28" fillId="5" borderId="0" xfId="3" applyFont="1" applyFill="1" applyAlignment="1">
      <alignment vertical="center"/>
    </xf>
    <xf numFmtId="0" fontId="25" fillId="5" borderId="0" xfId="3" applyFont="1" applyFill="1" applyAlignment="1">
      <alignment vertical="center"/>
    </xf>
    <xf numFmtId="2" fontId="20" fillId="2" borderId="0" xfId="4" applyNumberFormat="1" applyFont="1" applyFill="1" applyAlignment="1">
      <alignment horizontal="right" vertical="center"/>
    </xf>
    <xf numFmtId="0" fontId="4" fillId="3" borderId="0" xfId="3" applyFont="1" applyFill="1" applyAlignment="1">
      <alignment horizontal="left"/>
    </xf>
    <xf numFmtId="0" fontId="29" fillId="3" borderId="0" xfId="3" applyFont="1" applyFill="1" applyAlignment="1">
      <alignment horizontal="left"/>
    </xf>
    <xf numFmtId="0" fontId="29" fillId="3" borderId="0" xfId="3" applyFont="1" applyFill="1"/>
    <xf numFmtId="0" fontId="30" fillId="3" borderId="0" xfId="3" applyFont="1" applyFill="1" applyAlignment="1">
      <alignment horizontal="left"/>
    </xf>
    <xf numFmtId="0" fontId="31" fillId="3" borderId="0" xfId="3" applyFont="1" applyFill="1"/>
    <xf numFmtId="0" fontId="32" fillId="8" borderId="0" xfId="4" applyFont="1" applyFill="1" applyAlignment="1">
      <alignment horizontal="left" vertical="center"/>
    </xf>
    <xf numFmtId="2" fontId="32" fillId="8" borderId="0" xfId="4" applyNumberFormat="1" applyFont="1" applyFill="1" applyAlignment="1">
      <alignment horizontal="right" vertical="center"/>
    </xf>
    <xf numFmtId="0" fontId="32" fillId="8" borderId="0" xfId="4" applyFont="1" applyFill="1" applyAlignment="1">
      <alignment horizontal="right" vertical="center"/>
    </xf>
    <xf numFmtId="0" fontId="30" fillId="2" borderId="0" xfId="4" applyFont="1" applyFill="1" applyAlignment="1">
      <alignment horizontal="center" vertical="center"/>
    </xf>
    <xf numFmtId="0" fontId="30" fillId="2" borderId="0" xfId="4" applyFont="1" applyFill="1" applyAlignment="1">
      <alignment horizontal="left" vertical="center"/>
    </xf>
    <xf numFmtId="3" fontId="30" fillId="2" borderId="0" xfId="4" applyNumberFormat="1" applyFont="1" applyFill="1" applyAlignment="1">
      <alignment horizontal="right" vertical="center"/>
    </xf>
    <xf numFmtId="164" fontId="30" fillId="2" borderId="0" xfId="7" applyNumberFormat="1" applyFont="1" applyFill="1" applyAlignment="1">
      <alignment horizontal="right" vertical="center"/>
    </xf>
    <xf numFmtId="0" fontId="30" fillId="9" borderId="0" xfId="4" applyFont="1" applyFill="1" applyAlignment="1">
      <alignment horizontal="center" vertical="center"/>
    </xf>
    <xf numFmtId="0" fontId="30" fillId="9" borderId="0" xfId="4" applyFont="1" applyFill="1" applyAlignment="1">
      <alignment horizontal="left" vertical="center"/>
    </xf>
    <xf numFmtId="3" fontId="30" fillId="9" borderId="0" xfId="4" applyNumberFormat="1" applyFont="1" applyFill="1" applyAlignment="1">
      <alignment horizontal="right" vertical="center"/>
    </xf>
    <xf numFmtId="164" fontId="30" fillId="9" borderId="0" xfId="7" applyNumberFormat="1" applyFont="1" applyFill="1" applyAlignment="1">
      <alignment horizontal="right" vertical="center"/>
    </xf>
    <xf numFmtId="0" fontId="32" fillId="10" borderId="0" xfId="4" applyFont="1" applyFill="1" applyAlignment="1">
      <alignment horizontal="center" vertical="center"/>
    </xf>
    <xf numFmtId="0" fontId="32" fillId="10" borderId="0" xfId="4" applyFont="1" applyFill="1" applyAlignment="1">
      <alignment horizontal="left" vertical="center"/>
    </xf>
    <xf numFmtId="3" fontId="32" fillId="10" borderId="0" xfId="4" applyNumberFormat="1" applyFont="1" applyFill="1" applyAlignment="1">
      <alignment horizontal="right" vertical="center"/>
    </xf>
    <xf numFmtId="164" fontId="32" fillId="10" borderId="0" xfId="7" applyNumberFormat="1" applyFont="1" applyFill="1" applyAlignment="1">
      <alignment horizontal="right" vertical="center"/>
    </xf>
    <xf numFmtId="0" fontId="30" fillId="2" borderId="0" xfId="4" applyFont="1" applyFill="1" applyAlignment="1">
      <alignment vertical="center"/>
    </xf>
    <xf numFmtId="0" fontId="34" fillId="2" borderId="0" xfId="4" applyFont="1" applyFill="1" applyAlignment="1">
      <alignment vertical="center"/>
    </xf>
    <xf numFmtId="0" fontId="35" fillId="2" borderId="0" xfId="4" applyFont="1" applyFill="1" applyAlignment="1">
      <alignment horizontal="left" vertical="center"/>
    </xf>
    <xf numFmtId="0" fontId="31" fillId="3" borderId="0" xfId="3" applyFont="1" applyFill="1" applyAlignment="1">
      <alignment horizontal="left"/>
    </xf>
    <xf numFmtId="0" fontId="36" fillId="2" borderId="0" xfId="4" applyFont="1" applyFill="1" applyAlignment="1">
      <alignment horizontal="center" vertical="center"/>
    </xf>
    <xf numFmtId="0" fontId="36" fillId="2" borderId="0" xfId="4" applyFont="1" applyFill="1" applyAlignment="1">
      <alignment horizontal="left" vertical="center"/>
    </xf>
    <xf numFmtId="3" fontId="36" fillId="2" borderId="0" xfId="4" applyNumberFormat="1" applyFont="1" applyFill="1" applyAlignment="1">
      <alignment horizontal="right" vertical="center"/>
    </xf>
    <xf numFmtId="164" fontId="36" fillId="2" borderId="0" xfId="7" applyNumberFormat="1" applyFont="1" applyFill="1" applyAlignment="1">
      <alignment horizontal="right" vertical="center"/>
    </xf>
    <xf numFmtId="0" fontId="37" fillId="2" borderId="0" xfId="4" applyFont="1" applyFill="1" applyAlignment="1">
      <alignment vertical="center"/>
    </xf>
    <xf numFmtId="2" fontId="32" fillId="8" borderId="0" xfId="4" applyNumberFormat="1" applyFont="1" applyFill="1" applyAlignment="1">
      <alignment horizontal="left" vertical="center"/>
    </xf>
    <xf numFmtId="167" fontId="35" fillId="2" borderId="0" xfId="7" applyNumberFormat="1" applyFont="1" applyFill="1" applyAlignment="1">
      <alignment horizontal="right" vertical="center"/>
    </xf>
    <xf numFmtId="164" fontId="35" fillId="2" borderId="0" xfId="7" applyNumberFormat="1" applyFont="1" applyFill="1" applyAlignment="1">
      <alignment horizontal="right" vertical="center"/>
    </xf>
    <xf numFmtId="167" fontId="30" fillId="9" borderId="0" xfId="7" applyNumberFormat="1" applyFont="1" applyFill="1" applyAlignment="1">
      <alignment horizontal="right" vertical="center"/>
    </xf>
    <xf numFmtId="167" fontId="30" fillId="2" borderId="0" xfId="7" applyNumberFormat="1" applyFont="1" applyFill="1" applyAlignment="1">
      <alignment horizontal="right" vertical="center"/>
    </xf>
    <xf numFmtId="167" fontId="32" fillId="10" borderId="0" xfId="7" applyNumberFormat="1" applyFont="1" applyFill="1" applyAlignment="1">
      <alignment horizontal="right" vertical="center"/>
    </xf>
    <xf numFmtId="167" fontId="30" fillId="2" borderId="0" xfId="4" applyNumberFormat="1" applyFont="1" applyFill="1" applyAlignment="1">
      <alignment vertical="center"/>
    </xf>
    <xf numFmtId="0" fontId="32" fillId="8" borderId="0" xfId="0" applyFont="1" applyFill="1"/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 vertical="center"/>
    </xf>
    <xf numFmtId="0" fontId="32" fillId="8" borderId="0" xfId="0" applyFont="1" applyFill="1" applyAlignment="1">
      <alignment horizontal="right"/>
    </xf>
    <xf numFmtId="0" fontId="38" fillId="2" borderId="0" xfId="0" applyFont="1" applyFill="1"/>
    <xf numFmtId="3" fontId="38" fillId="2" borderId="0" xfId="0" applyNumberFormat="1" applyFont="1" applyFill="1"/>
    <xf numFmtId="165" fontId="38" fillId="2" borderId="0" xfId="0" applyNumberFormat="1" applyFont="1" applyFill="1"/>
    <xf numFmtId="3" fontId="38" fillId="2" borderId="0" xfId="0" applyNumberFormat="1" applyFont="1" applyFill="1" applyAlignment="1">
      <alignment horizontal="right"/>
    </xf>
    <xf numFmtId="0" fontId="31" fillId="9" borderId="0" xfId="0" applyFont="1" applyFill="1"/>
    <xf numFmtId="3" fontId="31" fillId="9" borderId="0" xfId="0" applyNumberFormat="1" applyFont="1" applyFill="1"/>
    <xf numFmtId="165" fontId="31" fillId="9" borderId="0" xfId="0" applyNumberFormat="1" applyFont="1" applyFill="1"/>
    <xf numFmtId="3" fontId="31" fillId="9" borderId="0" xfId="0" applyNumberFormat="1" applyFont="1" applyFill="1" applyAlignment="1">
      <alignment horizontal="right"/>
    </xf>
    <xf numFmtId="0" fontId="31" fillId="2" borderId="0" xfId="0" applyFont="1" applyFill="1"/>
    <xf numFmtId="3" fontId="31" fillId="2" borderId="0" xfId="0" applyNumberFormat="1" applyFont="1" applyFill="1"/>
    <xf numFmtId="165" fontId="31" fillId="2" borderId="0" xfId="0" applyNumberFormat="1" applyFont="1" applyFill="1"/>
    <xf numFmtId="3" fontId="31" fillId="2" borderId="0" xfId="0" applyNumberFormat="1" applyFont="1" applyFill="1" applyAlignment="1">
      <alignment horizontal="right"/>
    </xf>
    <xf numFmtId="0" fontId="31" fillId="2" borderId="14" xfId="0" applyFont="1" applyFill="1" applyBorder="1"/>
    <xf numFmtId="3" fontId="31" fillId="2" borderId="14" xfId="0" applyNumberFormat="1" applyFont="1" applyFill="1" applyBorder="1"/>
    <xf numFmtId="165" fontId="31" fillId="2" borderId="14" xfId="0" applyNumberFormat="1" applyFont="1" applyFill="1" applyBorder="1"/>
    <xf numFmtId="3" fontId="31" fillId="2" borderId="14" xfId="0" applyNumberFormat="1" applyFont="1" applyFill="1" applyBorder="1" applyAlignment="1">
      <alignment horizontal="right"/>
    </xf>
    <xf numFmtId="0" fontId="39" fillId="2" borderId="0" xfId="4" applyFont="1" applyFill="1" applyAlignment="1">
      <alignment vertical="center"/>
    </xf>
    <xf numFmtId="3" fontId="40" fillId="2" borderId="0" xfId="0" applyNumberFormat="1" applyFont="1" applyFill="1"/>
    <xf numFmtId="165" fontId="40" fillId="2" borderId="0" xfId="0" applyNumberFormat="1" applyFont="1" applyFill="1"/>
    <xf numFmtId="3" fontId="40" fillId="2" borderId="0" xfId="0" applyNumberFormat="1" applyFont="1" applyFill="1" applyAlignment="1">
      <alignment horizontal="right"/>
    </xf>
    <xf numFmtId="0" fontId="1" fillId="2" borderId="0" xfId="4" applyFill="1" applyAlignment="1">
      <alignment vertical="center"/>
    </xf>
  </cellXfs>
  <cellStyles count="8">
    <cellStyle name="Hipervínculo" xfId="2" builtinId="8"/>
    <cellStyle name="Normal" xfId="0" builtinId="0"/>
    <cellStyle name="Normal 2 2" xfId="4" xr:uid="{BAC4272D-5516-C44F-BE29-C25EA73DCEBF}"/>
    <cellStyle name="Normal 6" xfId="3" xr:uid="{1BF5EE0A-E1D8-1648-8B0C-F91E841B44AA}"/>
    <cellStyle name="Normal 6 2" xfId="5" xr:uid="{61C2AB2D-A17D-B240-A8D4-A8A246D72E3F}"/>
    <cellStyle name="Porcentaje" xfId="1" builtinId="5"/>
    <cellStyle name="Porcentaje 3" xfId="6" xr:uid="{35CA297E-DEB9-C149-991D-782E723E611B}"/>
    <cellStyle name="Porcentual 2" xfId="7" xr:uid="{3EB51215-DA7F-7544-8019-55D5BCFBF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77529</xdr:colOff>
      <xdr:row>0</xdr:row>
      <xdr:rowOff>77529</xdr:rowOff>
    </xdr:from>
    <xdr:to>
      <xdr:col>0</xdr:col>
      <xdr:colOff>1349117</xdr:colOff>
      <xdr:row>3</xdr:row>
      <xdr:rowOff>122717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B1B95C-B04B-0749-B67D-A65AB728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29" y="77529"/>
          <a:ext cx="1271588" cy="6928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SAETA/IMC%20Hoteles/2025/imchot_nov25.xlsx" TargetMode="External"/><Relationship Id="rId1" Type="http://schemas.openxmlformats.org/officeDocument/2006/relationships/externalLinkPath" Target="/Volumes/SAETA/IMC%20Hoteles/2025/imchot_nov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anda"/>
      <sheetName val="demanda-enl"/>
      <sheetName val="oferta"/>
      <sheetName val="oferta-enl"/>
      <sheetName val="serie"/>
      <sheetName val="rentab"/>
      <sheetName val="Portada imchot"/>
      <sheetName val="imchot (2)"/>
      <sheetName val="tablas"/>
      <sheetName val="Tablas-web"/>
      <sheetName val="Portada verano"/>
      <sheetName val="imchot-verano (2)"/>
      <sheetName val="HTDCOEF"/>
      <sheetName val="HTOCOEF"/>
    </sheetNames>
    <sheetDataSet>
      <sheetData sheetId="0">
        <row r="177">
          <cell r="W177">
            <v>19978052</v>
          </cell>
          <cell r="X177">
            <v>3068171</v>
          </cell>
          <cell r="AD177">
            <v>7578414</v>
          </cell>
          <cell r="AE177">
            <v>1294175</v>
          </cell>
          <cell r="AK177">
            <v>12399638</v>
          </cell>
          <cell r="AL177">
            <v>1773996</v>
          </cell>
          <cell r="BP177">
            <v>123704</v>
          </cell>
          <cell r="BQ177">
            <v>341556</v>
          </cell>
          <cell r="BR177">
            <v>165555</v>
          </cell>
          <cell r="BS177">
            <v>426775</v>
          </cell>
          <cell r="BT177">
            <v>110114</v>
          </cell>
          <cell r="BU177">
            <v>87235</v>
          </cell>
          <cell r="BV177">
            <v>1167219</v>
          </cell>
          <cell r="BW177">
            <v>646013</v>
          </cell>
          <cell r="BX177">
            <v>76730</v>
          </cell>
          <cell r="BY177">
            <v>197902</v>
          </cell>
          <cell r="BZ177">
            <v>106673</v>
          </cell>
          <cell r="CA177">
            <v>221722</v>
          </cell>
          <cell r="CB177">
            <v>67177</v>
          </cell>
          <cell r="CC177">
            <v>78022</v>
          </cell>
          <cell r="CD177">
            <v>268510</v>
          </cell>
          <cell r="CE177">
            <v>277439</v>
          </cell>
          <cell r="CF177">
            <v>46974</v>
          </cell>
          <cell r="CG177">
            <v>143654</v>
          </cell>
          <cell r="CH177">
            <v>58882</v>
          </cell>
          <cell r="CI177">
            <v>205053</v>
          </cell>
          <cell r="CJ177">
            <v>42937</v>
          </cell>
          <cell r="CK177">
            <v>9213</v>
          </cell>
          <cell r="CL177">
            <v>898709</v>
          </cell>
          <cell r="CM177">
            <v>368575</v>
          </cell>
        </row>
        <row r="178">
          <cell r="A178" t="str">
            <v>NOVIEMBRE 25</v>
          </cell>
          <cell r="C178">
            <v>1306347</v>
          </cell>
          <cell r="J178">
            <v>685893</v>
          </cell>
          <cell r="Q178">
            <v>620454</v>
          </cell>
          <cell r="W178">
            <v>20301411</v>
          </cell>
          <cell r="X178">
            <v>3145703</v>
          </cell>
          <cell r="AD178">
            <v>7528091</v>
          </cell>
          <cell r="AE178">
            <v>1311490</v>
          </cell>
          <cell r="AK178">
            <v>12773320</v>
          </cell>
          <cell r="AL178">
            <v>1834213</v>
          </cell>
          <cell r="AR178">
            <v>55620</v>
          </cell>
          <cell r="AS178">
            <v>155202</v>
          </cell>
          <cell r="AT178">
            <v>98095</v>
          </cell>
          <cell r="AU178">
            <v>205815</v>
          </cell>
          <cell r="AV178">
            <v>31547</v>
          </cell>
          <cell r="AW178">
            <v>47778</v>
          </cell>
          <cell r="AX178">
            <v>394575</v>
          </cell>
          <cell r="AY178">
            <v>317715</v>
          </cell>
          <cell r="AZ178">
            <v>42064</v>
          </cell>
          <cell r="BA178">
            <v>101636</v>
          </cell>
          <cell r="BB178">
            <v>60803</v>
          </cell>
          <cell r="BC178">
            <v>114387</v>
          </cell>
          <cell r="BD178">
            <v>25447</v>
          </cell>
          <cell r="BE178">
            <v>42854</v>
          </cell>
          <cell r="BF178">
            <v>148879</v>
          </cell>
          <cell r="BG178">
            <v>149822</v>
          </cell>
          <cell r="BH178">
            <v>13556</v>
          </cell>
          <cell r="BI178">
            <v>53566</v>
          </cell>
          <cell r="BJ178">
            <v>37292</v>
          </cell>
          <cell r="BK178">
            <v>91429</v>
          </cell>
          <cell r="BL178">
            <v>6100</v>
          </cell>
          <cell r="BM178">
            <v>4923</v>
          </cell>
          <cell r="BN178">
            <v>245696</v>
          </cell>
          <cell r="BO178">
            <v>167893</v>
          </cell>
          <cell r="BP178">
            <v>137136</v>
          </cell>
          <cell r="BQ178">
            <v>372704</v>
          </cell>
          <cell r="BR178">
            <v>164454</v>
          </cell>
          <cell r="BS178">
            <v>412016</v>
          </cell>
          <cell r="BT178">
            <v>74234</v>
          </cell>
          <cell r="BU178">
            <v>86673</v>
          </cell>
          <cell r="BV178">
            <v>1239031</v>
          </cell>
          <cell r="BW178">
            <v>659455</v>
          </cell>
          <cell r="BX178">
            <v>84812</v>
          </cell>
          <cell r="BY178">
            <v>211342</v>
          </cell>
          <cell r="BZ178">
            <v>104570</v>
          </cell>
          <cell r="CA178">
            <v>218580</v>
          </cell>
          <cell r="CB178">
            <v>49365</v>
          </cell>
          <cell r="CC178">
            <v>78143</v>
          </cell>
          <cell r="CD178">
            <v>294421</v>
          </cell>
          <cell r="CE178">
            <v>270256</v>
          </cell>
          <cell r="CF178">
            <v>52324</v>
          </cell>
          <cell r="CG178">
            <v>161362</v>
          </cell>
          <cell r="CH178">
            <v>59884</v>
          </cell>
          <cell r="CI178">
            <v>193436</v>
          </cell>
          <cell r="CJ178">
            <v>24869</v>
          </cell>
          <cell r="CK178">
            <v>8530</v>
          </cell>
          <cell r="CL178">
            <v>944610</v>
          </cell>
          <cell r="CM178">
            <v>389198</v>
          </cell>
        </row>
        <row r="181">
          <cell r="W181">
            <v>345039554</v>
          </cell>
          <cell r="X181">
            <v>54087886</v>
          </cell>
          <cell r="AD181">
            <v>114816279</v>
          </cell>
          <cell r="AE181">
            <v>24027485</v>
          </cell>
          <cell r="AK181">
            <v>230223276</v>
          </cell>
          <cell r="AL181">
            <v>30060402</v>
          </cell>
          <cell r="BP181">
            <v>5017753</v>
          </cell>
          <cell r="BQ181">
            <v>8206058</v>
          </cell>
          <cell r="BR181">
            <v>1853644</v>
          </cell>
          <cell r="BS181">
            <v>5567804</v>
          </cell>
          <cell r="BT181">
            <v>3952523</v>
          </cell>
          <cell r="BU181">
            <v>982122</v>
          </cell>
          <cell r="BV181">
            <v>21154963</v>
          </cell>
          <cell r="BW181">
            <v>7353021</v>
          </cell>
          <cell r="BX181">
            <v>3703010</v>
          </cell>
          <cell r="BY181">
            <v>5045776</v>
          </cell>
          <cell r="BZ181">
            <v>1062094</v>
          </cell>
          <cell r="CA181">
            <v>2894701</v>
          </cell>
          <cell r="CB181">
            <v>2527972</v>
          </cell>
          <cell r="CC181">
            <v>862828</v>
          </cell>
          <cell r="CD181">
            <v>5194650</v>
          </cell>
          <cell r="CE181">
            <v>2736455</v>
          </cell>
          <cell r="CF181">
            <v>1314742</v>
          </cell>
          <cell r="CG181">
            <v>3160283</v>
          </cell>
          <cell r="CH181">
            <v>791553</v>
          </cell>
          <cell r="CI181">
            <v>2673104</v>
          </cell>
          <cell r="CJ181">
            <v>1424549</v>
          </cell>
          <cell r="CK181">
            <v>119294</v>
          </cell>
          <cell r="CL181">
            <v>15960316</v>
          </cell>
          <cell r="CM181">
            <v>4616564</v>
          </cell>
        </row>
        <row r="182">
          <cell r="C182">
            <v>19162392</v>
          </cell>
          <cell r="J182">
            <v>9907125</v>
          </cell>
          <cell r="Q182">
            <v>9255271</v>
          </cell>
          <cell r="W182">
            <v>348163129</v>
          </cell>
          <cell r="X182">
            <v>54450489</v>
          </cell>
          <cell r="AD182">
            <v>114555939</v>
          </cell>
          <cell r="AE182">
            <v>23985202</v>
          </cell>
          <cell r="AK182">
            <v>233607191</v>
          </cell>
          <cell r="AL182">
            <v>30465285</v>
          </cell>
          <cell r="AR182">
            <v>1516991</v>
          </cell>
          <cell r="AS182">
            <v>2788317</v>
          </cell>
          <cell r="AT182">
            <v>1071185</v>
          </cell>
          <cell r="AU182">
            <v>2644150</v>
          </cell>
          <cell r="AV182">
            <v>1112448</v>
          </cell>
          <cell r="AW182">
            <v>550064</v>
          </cell>
          <cell r="AX182">
            <v>5947258</v>
          </cell>
          <cell r="AY182">
            <v>3531981</v>
          </cell>
          <cell r="AZ182">
            <v>1201335</v>
          </cell>
          <cell r="BA182">
            <v>1895328</v>
          </cell>
          <cell r="BB182">
            <v>610904</v>
          </cell>
          <cell r="BC182">
            <v>1420323</v>
          </cell>
          <cell r="BD182">
            <v>815161</v>
          </cell>
          <cell r="BE182">
            <v>481863</v>
          </cell>
          <cell r="BF182">
            <v>1984349</v>
          </cell>
          <cell r="BG182">
            <v>1497856</v>
          </cell>
          <cell r="BH182">
            <v>315654</v>
          </cell>
          <cell r="BI182">
            <v>892989</v>
          </cell>
          <cell r="BJ182">
            <v>460281</v>
          </cell>
          <cell r="BK182">
            <v>1223827</v>
          </cell>
          <cell r="BL182">
            <v>297285</v>
          </cell>
          <cell r="BM182">
            <v>68199</v>
          </cell>
          <cell r="BN182">
            <v>3962909</v>
          </cell>
          <cell r="BO182">
            <v>2034125</v>
          </cell>
          <cell r="BP182">
            <v>5184952</v>
          </cell>
          <cell r="BQ182">
            <v>8419274</v>
          </cell>
          <cell r="BR182">
            <v>1835814</v>
          </cell>
          <cell r="BS182">
            <v>5674269</v>
          </cell>
          <cell r="BT182">
            <v>3891852</v>
          </cell>
          <cell r="BU182">
            <v>991292</v>
          </cell>
          <cell r="BV182">
            <v>21219714</v>
          </cell>
          <cell r="BW182">
            <v>7233321</v>
          </cell>
          <cell r="BX182">
            <v>3848551</v>
          </cell>
          <cell r="BY182">
            <v>5229632</v>
          </cell>
          <cell r="BZ182">
            <v>1074783</v>
          </cell>
          <cell r="CA182">
            <v>2990060</v>
          </cell>
          <cell r="CB182">
            <v>2465340</v>
          </cell>
          <cell r="CC182">
            <v>880106</v>
          </cell>
          <cell r="CD182">
            <v>4888629</v>
          </cell>
          <cell r="CE182">
            <v>2608104</v>
          </cell>
          <cell r="CF182">
            <v>1336401</v>
          </cell>
          <cell r="CG182">
            <v>3189641</v>
          </cell>
          <cell r="CH182">
            <v>761030</v>
          </cell>
          <cell r="CI182">
            <v>2684211</v>
          </cell>
          <cell r="CJ182">
            <v>1426513</v>
          </cell>
          <cell r="CK182">
            <v>111185</v>
          </cell>
          <cell r="CL182">
            <v>16331086</v>
          </cell>
          <cell r="CM182">
            <v>4625215</v>
          </cell>
        </row>
      </sheetData>
      <sheetData sheetId="1">
        <row r="179">
          <cell r="C179">
            <v>2.9113173167290451E-2</v>
          </cell>
          <cell r="J179">
            <v>1.8146921035287367E-2</v>
          </cell>
          <cell r="Q179">
            <v>4.1514260822563598E-2</v>
          </cell>
          <cell r="X179">
            <v>2.5269777988254249E-2</v>
          </cell>
          <cell r="AE179">
            <v>1.3379179786350281E-2</v>
          </cell>
          <cell r="AL179">
            <v>3.3944270449313363E-2</v>
          </cell>
          <cell r="AR179">
            <v>0.13770250368188508</v>
          </cell>
          <cell r="AS179">
            <v>9.5123517333352225E-2</v>
          </cell>
          <cell r="AT179">
            <v>6.0181973968753688E-4</v>
          </cell>
          <cell r="AU179">
            <v>-3.7272793281215577E-3</v>
          </cell>
          <cell r="AV179">
            <v>-0.31953581674252063</v>
          </cell>
          <cell r="AW179">
            <v>7.5070642317911496E-3</v>
          </cell>
          <cell r="AX179">
            <v>8.1083672848723642E-2</v>
          </cell>
          <cell r="AY179">
            <v>7.3494674965202123E-3</v>
          </cell>
          <cell r="AZ179">
            <v>0.20523767227300072</v>
          </cell>
          <cell r="BA179">
            <v>9.6716411468281027E-2</v>
          </cell>
          <cell r="BB179">
            <v>-2.609238851870832E-2</v>
          </cell>
          <cell r="BC179">
            <v>3.0950041909637349E-2</v>
          </cell>
          <cell r="BD179">
            <v>-0.27756643197819664</v>
          </cell>
          <cell r="BE179">
            <v>2.0260457586362968E-2</v>
          </cell>
          <cell r="BF179">
            <v>6.4683839409585664E-2</v>
          </cell>
          <cell r="BG179">
            <v>-3.7430612664473673E-2</v>
          </cell>
          <cell r="BH179">
            <v>-3.0814327589904877E-2</v>
          </cell>
          <cell r="BI179">
            <v>9.2113847659435644E-2</v>
          </cell>
          <cell r="BJ179">
            <v>4.7410403325468975E-2</v>
          </cell>
          <cell r="BK179">
            <v>-4.3949723941776764E-2</v>
          </cell>
          <cell r="BL179">
            <v>-0.45227619646224293</v>
          </cell>
          <cell r="BM179">
            <v>-9.1529802546595262E-2</v>
          </cell>
          <cell r="BN179">
            <v>9.1264412741840939E-2</v>
          </cell>
          <cell r="BO179">
            <v>5.0979974835523301E-2</v>
          </cell>
          <cell r="BP179">
            <v>0.10858177585203399</v>
          </cell>
          <cell r="BQ179">
            <v>9.1194416142594381E-2</v>
          </cell>
          <cell r="BR179">
            <v>-6.6503578871069946E-3</v>
          </cell>
          <cell r="BS179">
            <v>-3.4582625505242826E-2</v>
          </cell>
          <cell r="BT179">
            <v>-0.32584412517935957</v>
          </cell>
          <cell r="BU179">
            <v>-6.4423683154697375E-3</v>
          </cell>
          <cell r="BV179">
            <v>6.152401563031451E-2</v>
          </cell>
          <cell r="BW179">
            <v>2.0807630806191302E-2</v>
          </cell>
          <cell r="BX179">
            <v>0.10533037925192223</v>
          </cell>
          <cell r="BY179">
            <v>6.7912401087406815E-2</v>
          </cell>
          <cell r="BZ179">
            <v>-1.9714454454266783E-2</v>
          </cell>
          <cell r="CA179">
            <v>-1.4170898692957845E-2</v>
          </cell>
          <cell r="CB179">
            <v>-0.26515027464757279</v>
          </cell>
          <cell r="CC179">
            <v>1.5508446335648074E-3</v>
          </cell>
          <cell r="CD179">
            <v>9.6499199284942883E-2</v>
          </cell>
          <cell r="CE179">
            <v>-2.589037590245058E-2</v>
          </cell>
          <cell r="CF179">
            <v>0.11389279175714218</v>
          </cell>
          <cell r="CG179">
            <v>0.1232684088156264</v>
          </cell>
          <cell r="CH179">
            <v>1.7017085017492661E-2</v>
          </cell>
          <cell r="CI179">
            <v>-5.6653645642833816E-2</v>
          </cell>
          <cell r="CJ179">
            <v>-0.42080257120898057</v>
          </cell>
          <cell r="CK179">
            <v>-7.4134375339194647E-2</v>
          </cell>
          <cell r="CL179">
            <v>5.1074374463814243E-2</v>
          </cell>
          <cell r="CM179">
            <v>5.5953333785525361E-2</v>
          </cell>
        </row>
        <row r="180">
          <cell r="C180">
            <v>36956</v>
          </cell>
          <cell r="J180">
            <v>12225</v>
          </cell>
          <cell r="Q180">
            <v>24731</v>
          </cell>
          <cell r="X180">
            <v>77532</v>
          </cell>
          <cell r="AE180">
            <v>17315</v>
          </cell>
          <cell r="AL180">
            <v>60217</v>
          </cell>
          <cell r="AR180">
            <v>6732</v>
          </cell>
          <cell r="AS180">
            <v>13481</v>
          </cell>
          <cell r="AT180">
            <v>59</v>
          </cell>
          <cell r="AU180">
            <v>-770</v>
          </cell>
          <cell r="AV180">
            <v>-14814</v>
          </cell>
          <cell r="AW180">
            <v>356</v>
          </cell>
          <cell r="AX180">
            <v>29594</v>
          </cell>
          <cell r="AY180">
            <v>2318</v>
          </cell>
          <cell r="AZ180">
            <v>7163</v>
          </cell>
          <cell r="BA180">
            <v>8963</v>
          </cell>
          <cell r="BB180">
            <v>-1629</v>
          </cell>
          <cell r="BC180">
            <v>3434</v>
          </cell>
          <cell r="BD180">
            <v>-9777</v>
          </cell>
          <cell r="BE180">
            <v>851</v>
          </cell>
          <cell r="BF180">
            <v>9045</v>
          </cell>
          <cell r="BG180">
            <v>-5826</v>
          </cell>
          <cell r="BH180">
            <v>-431</v>
          </cell>
          <cell r="BI180">
            <v>4518</v>
          </cell>
          <cell r="BJ180">
            <v>1688</v>
          </cell>
          <cell r="BK180">
            <v>-4203</v>
          </cell>
          <cell r="BL180">
            <v>-5037</v>
          </cell>
          <cell r="BM180">
            <v>-496</v>
          </cell>
          <cell r="BN180">
            <v>20548</v>
          </cell>
          <cell r="BO180">
            <v>8144</v>
          </cell>
          <cell r="BP180">
            <v>13432</v>
          </cell>
          <cell r="BQ180">
            <v>31148</v>
          </cell>
          <cell r="BR180">
            <v>-1101</v>
          </cell>
          <cell r="BS180">
            <v>-14759</v>
          </cell>
          <cell r="BT180">
            <v>-35880</v>
          </cell>
          <cell r="BU180">
            <v>-562</v>
          </cell>
          <cell r="BV180">
            <v>71812</v>
          </cell>
          <cell r="BW180">
            <v>13442</v>
          </cell>
          <cell r="BX180">
            <v>8082</v>
          </cell>
          <cell r="BY180">
            <v>13440</v>
          </cell>
          <cell r="BZ180">
            <v>-2103</v>
          </cell>
          <cell r="CA180">
            <v>-3142</v>
          </cell>
          <cell r="CB180">
            <v>-17812</v>
          </cell>
          <cell r="CC180">
            <v>121</v>
          </cell>
          <cell r="CD180">
            <v>25911</v>
          </cell>
          <cell r="CE180">
            <v>-7183</v>
          </cell>
          <cell r="CF180">
            <v>5350</v>
          </cell>
          <cell r="CG180">
            <v>17708</v>
          </cell>
          <cell r="CH180">
            <v>1002</v>
          </cell>
          <cell r="CI180">
            <v>-11617</v>
          </cell>
          <cell r="CJ180">
            <v>-18068</v>
          </cell>
          <cell r="CK180">
            <v>-683</v>
          </cell>
          <cell r="CL180">
            <v>45901</v>
          </cell>
          <cell r="CM180">
            <v>20623</v>
          </cell>
        </row>
        <row r="183">
          <cell r="C183">
            <v>-1.0730868311003006E-3</v>
          </cell>
          <cell r="J183">
            <v>-6.9626008410891282E-3</v>
          </cell>
          <cell r="Q183">
            <v>5.3096827985090744E-3</v>
          </cell>
          <cell r="X183">
            <v>6.7039595520519413E-3</v>
          </cell>
          <cell r="AE183">
            <v>-1.7597763561187918E-3</v>
          </cell>
          <cell r="AL183">
            <v>1.346898155254217E-2</v>
          </cell>
          <cell r="AR183">
            <v>6.2497198408696164E-2</v>
          </cell>
          <cell r="AS183">
            <v>2.049729313489812E-2</v>
          </cell>
          <cell r="AT183">
            <v>-3.0573212839818398E-3</v>
          </cell>
          <cell r="AU183">
            <v>-4.8272923805108281E-3</v>
          </cell>
          <cell r="AV183">
            <v>7.5791609303672569E-3</v>
          </cell>
          <cell r="AW183">
            <v>6.3060607335665431E-3</v>
          </cell>
          <cell r="AX183">
            <v>-1.0169826651589942E-2</v>
          </cell>
          <cell r="AY183">
            <v>-2.7645090751318935E-2</v>
          </cell>
          <cell r="AZ183">
            <v>8.5621826390514189E-2</v>
          </cell>
          <cell r="BA183">
            <v>2.8685870907339206E-2</v>
          </cell>
          <cell r="BB183">
            <v>1.5575153565461797E-2</v>
          </cell>
          <cell r="BC183">
            <v>7.7648230966143039E-4</v>
          </cell>
          <cell r="BD183">
            <v>4.9820001972580297E-3</v>
          </cell>
          <cell r="BE183">
            <v>1.6232711750737039E-2</v>
          </cell>
          <cell r="BF183">
            <v>-7.2897871310581563E-2</v>
          </cell>
          <cell r="BG183">
            <v>-5.2654813804740797E-2</v>
          </cell>
          <cell r="BH183">
            <v>-1.7186945394085495E-2</v>
          </cell>
          <cell r="BI183">
            <v>3.5433495610426302E-3</v>
          </cell>
          <cell r="BJ183">
            <v>-2.6752203800538332E-2</v>
          </cell>
          <cell r="BK183">
            <v>-1.1253429593554798E-2</v>
          </cell>
          <cell r="BL183">
            <v>1.4756179982386763E-2</v>
          </cell>
          <cell r="BM183">
            <v>-5.8713924889238545E-2</v>
          </cell>
          <cell r="BN183">
            <v>2.4540678275464245E-2</v>
          </cell>
          <cell r="BO183">
            <v>-8.3679050743677985E-3</v>
          </cell>
          <cell r="BP183">
            <v>3.3321488722143133E-2</v>
          </cell>
          <cell r="BQ183">
            <v>2.598275566660635E-2</v>
          </cell>
          <cell r="BR183">
            <v>-9.6188912218311273E-3</v>
          </cell>
          <cell r="BS183">
            <v>1.9121542353143228E-2</v>
          </cell>
          <cell r="BT183">
            <v>-1.5349942302676056E-2</v>
          </cell>
          <cell r="BU183">
            <v>9.3369255550737051E-3</v>
          </cell>
          <cell r="BV183">
            <v>3.060794764802921E-3</v>
          </cell>
          <cell r="BW183">
            <v>-1.6279023274923365E-2</v>
          </cell>
          <cell r="BX183">
            <v>3.9303431532726085E-2</v>
          </cell>
          <cell r="BY183">
            <v>3.6437606425651969E-2</v>
          </cell>
          <cell r="BZ183">
            <v>1.1947153453460757E-2</v>
          </cell>
          <cell r="CA183">
            <v>3.2942607889381303E-2</v>
          </cell>
          <cell r="CB183">
            <v>-2.4775590868886255E-2</v>
          </cell>
          <cell r="CC183">
            <v>2.0024848521373873E-2</v>
          </cell>
          <cell r="CD183">
            <v>-5.891080246022351E-2</v>
          </cell>
          <cell r="CE183">
            <v>-4.690411499549596E-2</v>
          </cell>
          <cell r="CF183">
            <v>1.6473954585766615E-2</v>
          </cell>
          <cell r="CG183">
            <v>9.2896743740986665E-3</v>
          </cell>
          <cell r="CH183">
            <v>-3.8560904955195707E-2</v>
          </cell>
          <cell r="CI183">
            <v>4.1550946016317702E-3</v>
          </cell>
          <cell r="CJ183">
            <v>1.378681954780081E-3</v>
          </cell>
          <cell r="CK183">
            <v>-6.7974919107415266E-2</v>
          </cell>
          <cell r="CL183">
            <v>2.3230743050450808E-2</v>
          </cell>
          <cell r="CM183">
            <v>1.8739044882731815E-3</v>
          </cell>
        </row>
        <row r="184">
          <cell r="C184">
            <v>-20585</v>
          </cell>
          <cell r="J184">
            <v>-69463</v>
          </cell>
          <cell r="Q184">
            <v>48883</v>
          </cell>
          <cell r="X184">
            <v>362603</v>
          </cell>
          <cell r="AE184">
            <v>-42283</v>
          </cell>
          <cell r="AL184">
            <v>404883</v>
          </cell>
          <cell r="AR184">
            <v>89231</v>
          </cell>
          <cell r="AS184">
            <v>56005</v>
          </cell>
          <cell r="AT184">
            <v>-3285</v>
          </cell>
          <cell r="AU184">
            <v>-12826</v>
          </cell>
          <cell r="AV184">
            <v>8368</v>
          </cell>
          <cell r="AW184">
            <v>3447</v>
          </cell>
          <cell r="AX184">
            <v>-61104</v>
          </cell>
          <cell r="AY184">
            <v>-100418</v>
          </cell>
          <cell r="AZ184">
            <v>94748</v>
          </cell>
          <cell r="BA184">
            <v>52853</v>
          </cell>
          <cell r="BB184">
            <v>9369</v>
          </cell>
          <cell r="BC184">
            <v>1102</v>
          </cell>
          <cell r="BD184">
            <v>4041</v>
          </cell>
          <cell r="BE184">
            <v>7697</v>
          </cell>
          <cell r="BF184">
            <v>-156029</v>
          </cell>
          <cell r="BG184">
            <v>-83253</v>
          </cell>
          <cell r="BH184">
            <v>-5520</v>
          </cell>
          <cell r="BI184">
            <v>3153</v>
          </cell>
          <cell r="BJ184">
            <v>-12652</v>
          </cell>
          <cell r="BK184">
            <v>-13929</v>
          </cell>
          <cell r="BL184">
            <v>4323</v>
          </cell>
          <cell r="BM184">
            <v>-4254</v>
          </cell>
          <cell r="BN184">
            <v>94923</v>
          </cell>
          <cell r="BO184">
            <v>-17165</v>
          </cell>
          <cell r="BP184">
            <v>167199</v>
          </cell>
          <cell r="BQ184">
            <v>213216</v>
          </cell>
          <cell r="BR184">
            <v>-17830</v>
          </cell>
          <cell r="BS184">
            <v>106465</v>
          </cell>
          <cell r="BT184">
            <v>-60671</v>
          </cell>
          <cell r="BU184">
            <v>9170</v>
          </cell>
          <cell r="BV184">
            <v>64751</v>
          </cell>
          <cell r="BW184">
            <v>-119700</v>
          </cell>
          <cell r="BX184">
            <v>145541</v>
          </cell>
          <cell r="BY184">
            <v>183856</v>
          </cell>
          <cell r="BZ184">
            <v>12689</v>
          </cell>
          <cell r="CA184">
            <v>95359</v>
          </cell>
          <cell r="CB184">
            <v>-62632</v>
          </cell>
          <cell r="CC184">
            <v>17278</v>
          </cell>
          <cell r="CD184">
            <v>-306021</v>
          </cell>
          <cell r="CE184">
            <v>-128351</v>
          </cell>
          <cell r="CF184">
            <v>21659</v>
          </cell>
          <cell r="CG184">
            <v>29358</v>
          </cell>
          <cell r="CH184">
            <v>-30523</v>
          </cell>
          <cell r="CI184">
            <v>11107</v>
          </cell>
          <cell r="CJ184">
            <v>1964</v>
          </cell>
          <cell r="CK184">
            <v>-8109</v>
          </cell>
          <cell r="CL184">
            <v>370770</v>
          </cell>
          <cell r="CM184">
            <v>8651</v>
          </cell>
        </row>
        <row r="204">
          <cell r="C204">
            <v>2.4080148689437033</v>
          </cell>
          <cell r="J204">
            <v>1.9120912445527218</v>
          </cell>
          <cell r="Q204">
            <v>2.9562433314959691</v>
          </cell>
          <cell r="AR204">
            <v>2.4655879180151024</v>
          </cell>
          <cell r="AS204">
            <v>2.4014123529335962</v>
          </cell>
          <cell r="AT204">
            <v>1.6764768846526326</v>
          </cell>
          <cell r="AU204">
            <v>2.0018754706896971</v>
          </cell>
          <cell r="AV204">
            <v>2.3531239103559769</v>
          </cell>
          <cell r="AW204">
            <v>1.8140776089413537</v>
          </cell>
          <cell r="AX204">
            <v>3.1401660013939048</v>
          </cell>
          <cell r="AY204">
            <v>2.0756180853909951</v>
          </cell>
          <cell r="AZ204">
            <v>2.0162609357170025</v>
          </cell>
          <cell r="BA204">
            <v>2.0794009996457947</v>
          </cell>
          <cell r="BB204">
            <v>1.7198164564248475</v>
          </cell>
          <cell r="BC204">
            <v>1.9108814812872092</v>
          </cell>
          <cell r="BD204">
            <v>1.9399143317483396</v>
          </cell>
          <cell r="BE204">
            <v>1.8234703878284408</v>
          </cell>
          <cell r="BF204">
            <v>1.9775858247301499</v>
          </cell>
          <cell r="BG204">
            <v>1.8038472320486978</v>
          </cell>
          <cell r="BH204">
            <v>3.8598406609619356</v>
          </cell>
          <cell r="BI204">
            <v>3.0123959227868422</v>
          </cell>
          <cell r="BJ204">
            <v>1.6058135793199615</v>
          </cell>
          <cell r="BK204">
            <v>2.1156963326734406</v>
          </cell>
          <cell r="BL204">
            <v>4.0768852459016394</v>
          </cell>
          <cell r="BM204">
            <v>1.7326833231769248</v>
          </cell>
          <cell r="BN204">
            <v>3.8446291351914561</v>
          </cell>
          <cell r="BO204">
            <v>2.3181311906988378</v>
          </cell>
        </row>
        <row r="206">
          <cell r="C206">
            <v>-9.0268463355132056E-3</v>
          </cell>
          <cell r="J206">
            <v>-8.9959972340336591E-3</v>
          </cell>
          <cell r="Q206">
            <v>-2.1644042333814451E-2</v>
          </cell>
          <cell r="AR206">
            <v>-6.4767179350304183E-2</v>
          </cell>
          <cell r="AS206">
            <v>-8.6468478905583623E-3</v>
          </cell>
          <cell r="AT206">
            <v>-1.2239505244955984E-2</v>
          </cell>
          <cell r="AU206">
            <v>-6.398119847795769E-2</v>
          </cell>
          <cell r="AV206">
            <v>-2.201898992658835E-2</v>
          </cell>
          <cell r="AW206">
            <v>-2.5469436733649431E-2</v>
          </cell>
          <cell r="AX206">
            <v>-5.7860745203863306E-2</v>
          </cell>
          <cell r="AY206">
            <v>2.736461436875981E-2</v>
          </cell>
          <cell r="AZ206">
            <v>-0.18224340513283011</v>
          </cell>
          <cell r="BA206">
            <v>-5.6086143319254322E-2</v>
          </cell>
          <cell r="BB206">
            <v>1.1189470263904377E-2</v>
          </cell>
          <cell r="BC206">
            <v>-8.7460158866729865E-2</v>
          </cell>
          <cell r="BD206">
            <v>3.2777152552336819E-2</v>
          </cell>
          <cell r="BE206">
            <v>-3.4063597839249615E-2</v>
          </cell>
          <cell r="BF206">
            <v>5.7380438343434204E-2</v>
          </cell>
          <cell r="BG206">
            <v>2.137010417040841E-2</v>
          </cell>
          <cell r="BH206">
            <v>0.50143642846032677</v>
          </cell>
          <cell r="BI206">
            <v>8.3550709934126388E-2</v>
          </cell>
          <cell r="BJ206">
            <v>-4.7989364169534143E-2</v>
          </cell>
          <cell r="BK206">
            <v>-2.8491805188362918E-2</v>
          </cell>
          <cell r="BL206">
            <v>0.22153820450808626</v>
          </cell>
          <cell r="BM206">
            <v>3.2554148052363008E-2</v>
          </cell>
          <cell r="BN206">
            <v>-0.14700747717019036</v>
          </cell>
          <cell r="BO206">
            <v>1.0918000005938122E-2</v>
          </cell>
        </row>
        <row r="208">
          <cell r="C208">
            <v>2.8415288133130772</v>
          </cell>
          <cell r="J208">
            <v>2.421005286599291</v>
          </cell>
          <cell r="Q208">
            <v>3.2916686070024315</v>
          </cell>
          <cell r="AR208">
            <v>3.4179187615483544</v>
          </cell>
          <cell r="AS208">
            <v>3.0194823615822735</v>
          </cell>
          <cell r="AT208">
            <v>1.7138160075057063</v>
          </cell>
          <cell r="AU208">
            <v>2.145970916929826</v>
          </cell>
          <cell r="AV208">
            <v>3.4984574559889543</v>
          </cell>
          <cell r="AW208">
            <v>1.8021393874167371</v>
          </cell>
          <cell r="AX208">
            <v>3.56798275776837</v>
          </cell>
          <cell r="AY208">
            <v>2.0479501446921713</v>
          </cell>
          <cell r="AZ208">
            <v>3.2035618707521216</v>
          </cell>
          <cell r="BA208">
            <v>2.7592226780799947</v>
          </cell>
          <cell r="BB208">
            <v>1.7593320718148842</v>
          </cell>
          <cell r="BC208">
            <v>2.1051971981021218</v>
          </cell>
          <cell r="BD208">
            <v>3.0243596050350789</v>
          </cell>
          <cell r="BE208">
            <v>1.8264651986145439</v>
          </cell>
          <cell r="BF208">
            <v>2.4635933497585354</v>
          </cell>
          <cell r="BG208">
            <v>1.7412247906340796</v>
          </cell>
          <cell r="BH208">
            <v>4.2337527799425958</v>
          </cell>
          <cell r="BI208">
            <v>3.5718704261754626</v>
          </cell>
          <cell r="BJ208">
            <v>1.6534030298882638</v>
          </cell>
          <cell r="BK208">
            <v>2.1932928428609597</v>
          </cell>
          <cell r="BL208">
            <v>4.7984694821467615</v>
          </cell>
          <cell r="BM208">
            <v>1.6303024971040632</v>
          </cell>
          <cell r="BN208">
            <v>4.1209843577028895</v>
          </cell>
          <cell r="BO208">
            <v>2.2738106065261476</v>
          </cell>
        </row>
        <row r="210">
          <cell r="C210">
            <v>2.1951539149635213E-2</v>
          </cell>
          <cell r="J210">
            <v>1.2618270918178354E-2</v>
          </cell>
          <cell r="Q210">
            <v>2.6500769192423945E-2</v>
          </cell>
          <cell r="AR210">
            <v>-9.6504530881746042E-2</v>
          </cell>
          <cell r="AS210">
            <v>1.6143797025956363E-2</v>
          </cell>
          <cell r="AT210">
            <v>-1.1354541695295151E-2</v>
          </cell>
          <cell r="AU210">
            <v>5.0429218397359143E-2</v>
          </cell>
          <cell r="AV210">
            <v>-8.1467006006553433E-2</v>
          </cell>
          <cell r="AW210">
            <v>5.4115139696981895E-3</v>
          </cell>
          <cell r="AX210">
            <v>4.7062580189189518E-2</v>
          </cell>
          <cell r="AY210">
            <v>2.3662339305153157E-2</v>
          </cell>
          <cell r="AZ210">
            <v>-0.14277239849195933</v>
          </cell>
          <cell r="BA210">
            <v>2.0636808529525652E-2</v>
          </cell>
          <cell r="BB210">
            <v>-6.3075002798402835E-3</v>
          </cell>
          <cell r="BC210">
            <v>6.5556437431303127E-2</v>
          </cell>
          <cell r="BD210">
            <v>-9.2284048185159673E-2</v>
          </cell>
          <cell r="BE210">
            <v>6.7902324634492306E-3</v>
          </cell>
          <cell r="BF210">
            <v>3.6615498182785533E-2</v>
          </cell>
          <cell r="BG210">
            <v>1.0506035633633726E-2</v>
          </cell>
          <cell r="BH210">
            <v>0.14020224347326771</v>
          </cell>
          <cell r="BI210">
            <v>2.0336210881858108E-2</v>
          </cell>
          <cell r="BJ210">
            <v>-2.0307622572021344E-2</v>
          </cell>
          <cell r="BK210">
            <v>3.3655563784954268E-2</v>
          </cell>
          <cell r="BL210">
            <v>-6.4103138193077669E-2</v>
          </cell>
          <cell r="BM210">
            <v>-1.6199373073845225E-2</v>
          </cell>
          <cell r="BN210">
            <v>-5.2756649548966195E-3</v>
          </cell>
          <cell r="BO210">
            <v>2.3244377470285293E-2</v>
          </cell>
        </row>
      </sheetData>
      <sheetData sheetId="2">
        <row r="178">
          <cell r="Q178">
            <v>32656</v>
          </cell>
          <cell r="AM178">
            <v>1509</v>
          </cell>
          <cell r="AN178">
            <v>5082</v>
          </cell>
          <cell r="AO178">
            <v>1350</v>
          </cell>
          <cell r="AP178">
            <v>3396</v>
          </cell>
          <cell r="AQ178">
            <v>921</v>
          </cell>
          <cell r="AR178">
            <v>956</v>
          </cell>
          <cell r="AS178">
            <v>14286</v>
          </cell>
          <cell r="AT178">
            <v>5155</v>
          </cell>
        </row>
        <row r="182">
          <cell r="Q182">
            <v>42699.181818181816</v>
          </cell>
          <cell r="AM182">
            <v>3568.5454545454545</v>
          </cell>
          <cell r="AN182">
            <v>7707.727272727273</v>
          </cell>
          <cell r="AO182">
            <v>1360.4545454545455</v>
          </cell>
          <cell r="AP182">
            <v>3908.4545454545455</v>
          </cell>
          <cell r="AQ182">
            <v>3066.909090909091</v>
          </cell>
          <cell r="AR182">
            <v>948.09090909090912</v>
          </cell>
          <cell r="AS182">
            <v>16935.272727272728</v>
          </cell>
          <cell r="AT182">
            <v>5203.454545454545</v>
          </cell>
        </row>
      </sheetData>
      <sheetData sheetId="3">
        <row r="178">
          <cell r="C178">
            <v>216268</v>
          </cell>
          <cell r="J178">
            <v>48.07</v>
          </cell>
          <cell r="W178">
            <v>14925</v>
          </cell>
          <cell r="X178">
            <v>28967</v>
          </cell>
          <cell r="Y178">
            <v>11416</v>
          </cell>
          <cell r="Z178">
            <v>29039</v>
          </cell>
          <cell r="AA178">
            <v>6556</v>
          </cell>
          <cell r="AB178">
            <v>8239</v>
          </cell>
          <cell r="AC178">
            <v>80275</v>
          </cell>
          <cell r="AD178">
            <v>36851</v>
          </cell>
          <cell r="AE178">
            <v>30.5</v>
          </cell>
          <cell r="AF178">
            <v>42.67</v>
          </cell>
          <cell r="AG178">
            <v>47.78</v>
          </cell>
          <cell r="AH178">
            <v>47.05</v>
          </cell>
          <cell r="AI178">
            <v>37.68</v>
          </cell>
          <cell r="AJ178">
            <v>34.83</v>
          </cell>
          <cell r="AK178">
            <v>50.79</v>
          </cell>
          <cell r="AL178">
            <v>59.18</v>
          </cell>
        </row>
        <row r="179">
          <cell r="C179">
            <v>1.8719323202728289E-2</v>
          </cell>
          <cell r="Q179">
            <v>7.3539564088234366E-2</v>
          </cell>
          <cell r="W179">
            <v>0.10326729745712604</v>
          </cell>
          <cell r="X179">
            <v>4.9833285010147943E-2</v>
          </cell>
          <cell r="Y179">
            <v>-7.6495132127955001E-3</v>
          </cell>
          <cell r="Z179">
            <v>2.2779829496428761E-3</v>
          </cell>
          <cell r="AA179">
            <v>-0.31314824515453121</v>
          </cell>
          <cell r="AB179">
            <v>-5.1919826128954405E-3</v>
          </cell>
          <cell r="AC179">
            <v>3.5165316964976601E-2</v>
          </cell>
          <cell r="AD179">
            <v>4.3257933924072178E-2</v>
          </cell>
          <cell r="AM179">
            <v>0.16166281755196299</v>
          </cell>
          <cell r="AN179">
            <v>0.29808429118773949</v>
          </cell>
          <cell r="AO179">
            <v>-5.1584377302873463E-3</v>
          </cell>
          <cell r="AP179">
            <v>-8.1775700934579865E-3</v>
          </cell>
          <cell r="AQ179">
            <v>-0.20740103270223753</v>
          </cell>
          <cell r="AR179">
            <v>-5.4401582591493525E-2</v>
          </cell>
          <cell r="AS179">
            <v>9.7066502841345326E-2</v>
          </cell>
          <cell r="AT179">
            <v>-1.4151845477146652E-2</v>
          </cell>
        </row>
        <row r="180">
          <cell r="C180">
            <v>3974</v>
          </cell>
          <cell r="J180">
            <v>0.27000000000000313</v>
          </cell>
          <cell r="Q180">
            <v>2237</v>
          </cell>
          <cell r="W180">
            <v>1397</v>
          </cell>
          <cell r="X180">
            <v>1375</v>
          </cell>
          <cell r="Y180">
            <v>-88</v>
          </cell>
          <cell r="Z180">
            <v>66</v>
          </cell>
          <cell r="AA180">
            <v>-2989</v>
          </cell>
          <cell r="AB180">
            <v>-43</v>
          </cell>
          <cell r="AC180">
            <v>2727</v>
          </cell>
          <cell r="AD180">
            <v>1528</v>
          </cell>
          <cell r="AE180">
            <v>0.10999999999999943</v>
          </cell>
          <cell r="AF180">
            <v>1.6300000000000026</v>
          </cell>
          <cell r="AG180">
            <v>0.17999999999999972</v>
          </cell>
          <cell r="AH180">
            <v>-1.8300000000000054</v>
          </cell>
          <cell r="AI180">
            <v>-0.71999999999999886</v>
          </cell>
          <cell r="AJ180">
            <v>-2.0000000000003126E-2</v>
          </cell>
          <cell r="AK180">
            <v>0.97999999999999687</v>
          </cell>
          <cell r="AL180">
            <v>-0.89999999999999858</v>
          </cell>
          <cell r="AM180">
            <v>210</v>
          </cell>
          <cell r="AN180">
            <v>1167</v>
          </cell>
          <cell r="AO180">
            <v>-7</v>
          </cell>
          <cell r="AP180">
            <v>-28</v>
          </cell>
          <cell r="AQ180">
            <v>-241</v>
          </cell>
          <cell r="AR180">
            <v>-55</v>
          </cell>
          <cell r="AS180">
            <v>1264</v>
          </cell>
          <cell r="AT180">
            <v>-74</v>
          </cell>
        </row>
        <row r="182">
          <cell r="C182">
            <v>274313.90909090912</v>
          </cell>
          <cell r="J182">
            <v>57.807445106850047</v>
          </cell>
          <cell r="W182">
            <v>29785</v>
          </cell>
          <cell r="X182">
            <v>42281.090909090912</v>
          </cell>
          <cell r="Y182">
            <v>11152.636363636364</v>
          </cell>
          <cell r="Z182">
            <v>31651.454545454544</v>
          </cell>
          <cell r="AA182">
            <v>19882.727272727272</v>
          </cell>
          <cell r="AB182">
            <v>8145.090909090909</v>
          </cell>
          <cell r="AC182">
            <v>95461</v>
          </cell>
          <cell r="AD182">
            <v>35954.909090909088</v>
          </cell>
          <cell r="AE182">
            <v>50.44391475269736</v>
          </cell>
          <cell r="AF182">
            <v>58.108370451437558</v>
          </cell>
          <cell r="AG182">
            <v>48.878643207068855</v>
          </cell>
          <cell r="AH182">
            <v>53.125498411677192</v>
          </cell>
          <cell r="AI182">
            <v>55.8805392986146</v>
          </cell>
          <cell r="AJ182">
            <v>36.060457721326848</v>
          </cell>
          <cell r="AK182">
            <v>64.17915142880814</v>
          </cell>
          <cell r="AL182">
            <v>59.520984541243578</v>
          </cell>
        </row>
        <row r="183">
          <cell r="C183">
            <v>3.3537642728673767E-3</v>
          </cell>
          <cell r="Q183">
            <v>3.5300522840088444E-2</v>
          </cell>
          <cell r="W183">
            <v>-1.5024624536765785E-3</v>
          </cell>
          <cell r="X183">
            <v>-1.2912372446813869E-2</v>
          </cell>
          <cell r="Y183">
            <v>-2.2330073875726164E-2</v>
          </cell>
          <cell r="Z183">
            <v>1.0128381808950371E-2</v>
          </cell>
          <cell r="AA183">
            <v>-3.7363720791024568E-2</v>
          </cell>
          <cell r="AB183">
            <v>-7.532456023749301E-3</v>
          </cell>
          <cell r="AC183">
            <v>1.3742522947648217E-2</v>
          </cell>
          <cell r="AD183">
            <v>2.8356881731054218E-2</v>
          </cell>
          <cell r="AM183">
            <v>3.1642575558475716E-2</v>
          </cell>
          <cell r="AN183">
            <v>5.006006712656208E-2</v>
          </cell>
          <cell r="AO183">
            <v>7.8798491379310498E-3</v>
          </cell>
          <cell r="AP183">
            <v>4.3316831683168466E-2</v>
          </cell>
          <cell r="AQ183">
            <v>-3.2936792317615038E-2</v>
          </cell>
          <cell r="AR183">
            <v>-5.1305376148458093E-2</v>
          </cell>
          <cell r="AS183">
            <v>5.9273074648592106E-2</v>
          </cell>
          <cell r="AT183">
            <v>2.6977787120734398E-3</v>
          </cell>
        </row>
        <row r="184">
          <cell r="C184">
            <v>916.90909090911737</v>
          </cell>
          <cell r="J184">
            <v>0.16046288618991866</v>
          </cell>
          <cell r="Q184">
            <v>1455.9090909090883</v>
          </cell>
          <cell r="W184">
            <v>-44.818181818180165</v>
          </cell>
          <cell r="X184">
            <v>-553.09090909090446</v>
          </cell>
          <cell r="Y184">
            <v>-254.72727272727207</v>
          </cell>
          <cell r="Z184">
            <v>317.36363636363603</v>
          </cell>
          <cell r="AA184">
            <v>-771.72727272727207</v>
          </cell>
          <cell r="AB184">
            <v>-61.818181818181074</v>
          </cell>
          <cell r="AC184">
            <v>1294.0909090909117</v>
          </cell>
          <cell r="AD184">
            <v>991.45454545454413</v>
          </cell>
          <cell r="AE184">
            <v>2.044704261669466</v>
          </cell>
          <cell r="AF184">
            <v>2.1380402351277326</v>
          </cell>
          <cell r="AG184">
            <v>0.84220135531440121</v>
          </cell>
          <cell r="AH184">
            <v>0.55647164733397858</v>
          </cell>
          <cell r="AI184">
            <v>0.65360630155034727</v>
          </cell>
          <cell r="AJ184">
            <v>0.71146817814814511</v>
          </cell>
          <cell r="AK184">
            <v>-0.88869276660504681</v>
          </cell>
          <cell r="AL184">
            <v>-2.4361641438769794</v>
          </cell>
          <cell r="AM184">
            <v>109.4545454545455</v>
          </cell>
          <cell r="AN184">
            <v>367.45454545454595</v>
          </cell>
          <cell r="AO184">
            <v>10.63636363636374</v>
          </cell>
          <cell r="AP184">
            <v>162.27272727272748</v>
          </cell>
          <cell r="AQ184">
            <v>-104.4545454545455</v>
          </cell>
          <cell r="AR184">
            <v>-51.272727272727252</v>
          </cell>
          <cell r="AS184">
            <v>947.63636363636397</v>
          </cell>
          <cell r="AT184">
            <v>14</v>
          </cell>
        </row>
      </sheetData>
      <sheetData sheetId="4"/>
      <sheetData sheetId="5"/>
      <sheetData sheetId="6"/>
      <sheetData sheetId="7">
        <row r="268">
          <cell r="E268" t="str">
            <v>NOVIEMBRE 25</v>
          </cell>
          <cell r="F268" t="str">
            <v>% VAR</v>
          </cell>
          <cell r="G268" t="str">
            <v>CUOTA</v>
          </cell>
        </row>
        <row r="269">
          <cell r="C269" t="str">
            <v>Canarias</v>
          </cell>
          <cell r="E269">
            <v>5978209</v>
          </cell>
          <cell r="F269">
            <v>-1.5605515643799972E-2</v>
          </cell>
          <cell r="G269">
            <v>0.29447258616654776</v>
          </cell>
        </row>
        <row r="270">
          <cell r="C270" t="str">
            <v>Andalucía</v>
          </cell>
          <cell r="E270">
            <v>3145703</v>
          </cell>
          <cell r="F270">
            <v>2.5269777988254249E-2</v>
          </cell>
          <cell r="G270">
            <v>0.15494996874847763</v>
          </cell>
        </row>
        <row r="271">
          <cell r="C271" t="str">
            <v>Cataluña</v>
          </cell>
          <cell r="E271">
            <v>2792751</v>
          </cell>
          <cell r="F271">
            <v>2.5244632404363365E-2</v>
          </cell>
          <cell r="G271">
            <v>0.13756437914586331</v>
          </cell>
        </row>
        <row r="272">
          <cell r="C272" t="str">
            <v>Madrid</v>
          </cell>
          <cell r="E272">
            <v>2366517</v>
          </cell>
          <cell r="F272">
            <v>3.9809043835116853E-2</v>
          </cell>
          <cell r="G272">
            <v>0.11656908970514414</v>
          </cell>
        </row>
        <row r="273">
          <cell r="C273" t="str">
            <v>C. Valenciana</v>
          </cell>
          <cell r="E273">
            <v>2050860</v>
          </cell>
          <cell r="F273">
            <v>7.9742676228297782E-2</v>
          </cell>
          <cell r="G273">
            <v>0.10102056453120425</v>
          </cell>
        </row>
        <row r="274">
          <cell r="C274" t="str">
            <v>Baleares</v>
          </cell>
          <cell r="E274">
            <v>435053</v>
          </cell>
          <cell r="F274">
            <v>6.7161671241411591E-2</v>
          </cell>
          <cell r="G274">
            <v>2.1429692744016661E-2</v>
          </cell>
        </row>
        <row r="275">
          <cell r="C275" t="str">
            <v>España</v>
          </cell>
          <cell r="E275">
            <v>20301411</v>
          </cell>
          <cell r="F275">
            <v>1.6185712200568858E-2</v>
          </cell>
          <cell r="G275">
            <v>1</v>
          </cell>
        </row>
        <row r="277">
          <cell r="E277" t="str">
            <v>NOVIEMBRE 25</v>
          </cell>
          <cell r="F277" t="str">
            <v>% VAR</v>
          </cell>
          <cell r="G277" t="str">
            <v>CUOTA</v>
          </cell>
        </row>
        <row r="278">
          <cell r="C278" t="str">
            <v>Andalucía</v>
          </cell>
          <cell r="E278">
            <v>1311490</v>
          </cell>
          <cell r="F278">
            <v>1.3379179786350281E-2</v>
          </cell>
          <cell r="G278">
            <v>0.17421282500437363</v>
          </cell>
        </row>
        <row r="279">
          <cell r="C279" t="str">
            <v>Madrid</v>
          </cell>
          <cell r="E279">
            <v>1037398</v>
          </cell>
          <cell r="F279">
            <v>-2.7599213379300824E-2</v>
          </cell>
          <cell r="G279">
            <v>0.13780359456334945</v>
          </cell>
        </row>
        <row r="280">
          <cell r="C280" t="str">
            <v>C. Valenciana</v>
          </cell>
          <cell r="E280">
            <v>935341</v>
          </cell>
          <cell r="F280">
            <v>-2.0020954476400066E-2</v>
          </cell>
          <cell r="G280">
            <v>0.12424677119338753</v>
          </cell>
        </row>
        <row r="281">
          <cell r="C281" t="str">
            <v>Cataluña</v>
          </cell>
          <cell r="E281">
            <v>847964</v>
          </cell>
          <cell r="F281">
            <v>-1.1699273428267043E-2</v>
          </cell>
          <cell r="G281">
            <v>0.11263997738603319</v>
          </cell>
        </row>
        <row r="282">
          <cell r="C282" t="str">
            <v>Canarias</v>
          </cell>
          <cell r="E282">
            <v>539222</v>
          </cell>
          <cell r="F282">
            <v>-1.7261018456586785E-2</v>
          </cell>
          <cell r="G282">
            <v>7.1627986431088572E-2</v>
          </cell>
        </row>
        <row r="283">
          <cell r="C283" t="str">
            <v>Baleares</v>
          </cell>
          <cell r="E283">
            <v>94443</v>
          </cell>
          <cell r="F283">
            <v>0.20303424029348816</v>
          </cell>
          <cell r="G283">
            <v>1.2545411579110826E-2</v>
          </cell>
        </row>
        <row r="284">
          <cell r="C284" t="str">
            <v>España</v>
          </cell>
          <cell r="E284">
            <v>7528091</v>
          </cell>
          <cell r="F284">
            <v>-6.6403075894243546E-3</v>
          </cell>
          <cell r="G284">
            <v>1</v>
          </cell>
        </row>
        <row r="286">
          <cell r="E286" t="str">
            <v>NOVIEMBRE 25</v>
          </cell>
          <cell r="F286" t="str">
            <v>% VAR</v>
          </cell>
          <cell r="G286" t="str">
            <v>CUOTA</v>
          </cell>
        </row>
        <row r="287">
          <cell r="C287" t="str">
            <v>Canarias</v>
          </cell>
          <cell r="E287">
            <v>5438988</v>
          </cell>
          <cell r="F287">
            <v>-1.5440725653826481E-2</v>
          </cell>
          <cell r="G287">
            <v>0.42580848205478294</v>
          </cell>
        </row>
        <row r="288">
          <cell r="C288" t="str">
            <v>Cataluña</v>
          </cell>
          <cell r="E288">
            <v>1944787</v>
          </cell>
          <cell r="F288">
            <v>4.2231896003339875E-2</v>
          </cell>
          <cell r="G288">
            <v>0.15225383846955998</v>
          </cell>
        </row>
        <row r="289">
          <cell r="C289" t="str">
            <v>Andalucía</v>
          </cell>
          <cell r="E289">
            <v>1834213</v>
          </cell>
          <cell r="F289">
            <v>3.3944270449313363E-2</v>
          </cell>
          <cell r="G289">
            <v>0.14359720104091966</v>
          </cell>
        </row>
        <row r="290">
          <cell r="C290" t="str">
            <v>Madrid</v>
          </cell>
          <cell r="E290">
            <v>1329119</v>
          </cell>
          <cell r="F290">
            <v>9.9287636064985252E-2</v>
          </cell>
          <cell r="G290">
            <v>0.10405431007756794</v>
          </cell>
        </row>
        <row r="291">
          <cell r="C291" t="str">
            <v>C. Valenciana</v>
          </cell>
          <cell r="E291">
            <v>1115520</v>
          </cell>
          <cell r="F291">
            <v>0.18051065297842106</v>
          </cell>
          <cell r="G291">
            <v>8.7332032705670887E-2</v>
          </cell>
        </row>
        <row r="292">
          <cell r="C292" t="str">
            <v>Baleares</v>
          </cell>
          <cell r="E292">
            <v>340609</v>
          </cell>
          <cell r="F292">
            <v>3.4754184020973966E-2</v>
          </cell>
          <cell r="G292">
            <v>2.6665659358725845E-2</v>
          </cell>
        </row>
        <row r="293">
          <cell r="C293" t="str">
            <v>España</v>
          </cell>
          <cell r="E293">
            <v>12773320</v>
          </cell>
          <cell r="F293">
            <v>3.0136524953389809E-2</v>
          </cell>
          <cell r="G293">
            <v>1</v>
          </cell>
        </row>
        <row r="427">
          <cell r="D427" t="str">
            <v>94,14 €</v>
          </cell>
          <cell r="E427">
            <v>5.3395984621955606E-3</v>
          </cell>
          <cell r="F427">
            <v>0.5</v>
          </cell>
          <cell r="G427" t="str">
            <v>58,43 €</v>
          </cell>
          <cell r="H427">
            <v>5.928208846990568E-2</v>
          </cell>
          <cell r="I427">
            <v>3.2700000000000031</v>
          </cell>
        </row>
        <row r="428">
          <cell r="D428" t="str">
            <v>110,00 €</v>
          </cell>
          <cell r="E428">
            <v>-2.3870795988996329E-2</v>
          </cell>
          <cell r="F428">
            <v>-2.6899999999999977</v>
          </cell>
          <cell r="G428" t="str">
            <v>65,76 €</v>
          </cell>
          <cell r="H428">
            <v>-3.8455914607398722E-2</v>
          </cell>
          <cell r="I428">
            <v>-2.6299999999999955</v>
          </cell>
        </row>
        <row r="429">
          <cell r="D429" t="str">
            <v>150,62 €</v>
          </cell>
          <cell r="E429">
            <v>3.1008282565541778E-2</v>
          </cell>
          <cell r="F429">
            <v>4.5300000000000011</v>
          </cell>
          <cell r="G429" t="str">
            <v>132,47 €</v>
          </cell>
          <cell r="H429">
            <v>1.3697581879400067E-2</v>
          </cell>
          <cell r="I429">
            <v>1.789999999999992</v>
          </cell>
        </row>
        <row r="430">
          <cell r="D430" t="str">
            <v>130,32 €</v>
          </cell>
          <cell r="E430">
            <v>1.2744793285669687E-2</v>
          </cell>
          <cell r="F430">
            <v>1.6399999999999864</v>
          </cell>
          <cell r="G430" t="str">
            <v>86,61 €</v>
          </cell>
          <cell r="H430">
            <v>6.0877021068103776E-2</v>
          </cell>
          <cell r="I430">
            <v>4.9699999999999989</v>
          </cell>
        </row>
        <row r="431">
          <cell r="D431" t="str">
            <v>88,09 €</v>
          </cell>
          <cell r="E431">
            <v>6.840509399636141E-2</v>
          </cell>
          <cell r="F431">
            <v>5.6400000000000006</v>
          </cell>
          <cell r="G431" t="str">
            <v>58,25 €</v>
          </cell>
          <cell r="H431">
            <v>0.12040777072513942</v>
          </cell>
          <cell r="I431">
            <v>6.259999999999998</v>
          </cell>
        </row>
        <row r="432">
          <cell r="D432" t="str">
            <v>152,48 €</v>
          </cell>
          <cell r="E432">
            <v>7.874071453837983E-2</v>
          </cell>
          <cell r="F432">
            <v>11.129999999999995</v>
          </cell>
          <cell r="G432" t="str">
            <v>120,29 €</v>
          </cell>
          <cell r="H432">
            <v>9.1758939916500193E-2</v>
          </cell>
          <cell r="I432">
            <v>10.11</v>
          </cell>
        </row>
        <row r="433">
          <cell r="D433" t="str">
            <v>117,09 €</v>
          </cell>
          <cell r="E433">
            <v>2.9724738369536707E-2</v>
          </cell>
          <cell r="F433">
            <v>3.3800000000000097</v>
          </cell>
          <cell r="G433" t="str">
            <v>77,47 €</v>
          </cell>
          <cell r="H433">
            <v>5.1295969602388469E-2</v>
          </cell>
          <cell r="I433">
            <v>3.7800000000000011</v>
          </cell>
        </row>
        <row r="436">
          <cell r="D436" t="str">
            <v>72,28 €</v>
          </cell>
          <cell r="E436">
            <v>0.12498054474708176</v>
          </cell>
          <cell r="F436">
            <v>8.0300000000000011</v>
          </cell>
          <cell r="G436" t="str">
            <v>33,14 €</v>
          </cell>
          <cell r="H436">
            <v>0.1551063088184037</v>
          </cell>
          <cell r="I436">
            <v>4.4499999999999993</v>
          </cell>
        </row>
        <row r="437">
          <cell r="D437" t="str">
            <v>75,27 €</v>
          </cell>
          <cell r="E437">
            <v>4.6143154968728117E-2</v>
          </cell>
          <cell r="F437">
            <v>3.3199999999999932</v>
          </cell>
          <cell r="G437" t="str">
            <v>41,53 €</v>
          </cell>
          <cell r="H437">
            <v>5.9979581419091321E-2</v>
          </cell>
          <cell r="I437">
            <v>2.3500000000000014</v>
          </cell>
        </row>
        <row r="438">
          <cell r="D438" t="str">
            <v>77,39 €</v>
          </cell>
          <cell r="E438">
            <v>1.1105304415991668E-2</v>
          </cell>
          <cell r="F438">
            <v>0.84999999999999432</v>
          </cell>
          <cell r="G438" t="str">
            <v>44,08 €</v>
          </cell>
          <cell r="H438">
            <v>-1.3593112822837261E-3</v>
          </cell>
          <cell r="I438">
            <v>-6.0000000000002274E-2</v>
          </cell>
        </row>
        <row r="439">
          <cell r="D439" t="str">
            <v>78,50 €</v>
          </cell>
          <cell r="E439">
            <v>-2.5207997019744188E-2</v>
          </cell>
          <cell r="F439">
            <v>-2.0300000000000011</v>
          </cell>
          <cell r="G439" t="str">
            <v>45,94 €</v>
          </cell>
          <cell r="H439">
            <v>3.0275846602377143E-2</v>
          </cell>
          <cell r="I439">
            <v>1.3499999999999943</v>
          </cell>
        </row>
        <row r="440">
          <cell r="D440" t="str">
            <v>74,19 €</v>
          </cell>
          <cell r="E440">
            <v>-4.023285899094442E-2</v>
          </cell>
          <cell r="F440">
            <v>-3.1099999999999994</v>
          </cell>
          <cell r="G440" t="str">
            <v>37,84 €</v>
          </cell>
          <cell r="H440">
            <v>1.9946091644204911E-2</v>
          </cell>
          <cell r="I440">
            <v>0.74000000000000199</v>
          </cell>
        </row>
        <row r="441">
          <cell r="D441" t="str">
            <v>67,43 €</v>
          </cell>
          <cell r="E441">
            <v>4.7700435052828061E-2</v>
          </cell>
          <cell r="F441">
            <v>3.0700000000000074</v>
          </cell>
          <cell r="G441" t="str">
            <v>30,10 €</v>
          </cell>
          <cell r="H441">
            <v>0.1053984575835476</v>
          </cell>
          <cell r="I441">
            <v>2.870000000000001</v>
          </cell>
        </row>
        <row r="442">
          <cell r="D442" t="str">
            <v>103,24 €</v>
          </cell>
          <cell r="E442">
            <v>2.3300970873785243E-3</v>
          </cell>
          <cell r="F442">
            <v>0.23999999999999488</v>
          </cell>
          <cell r="G442" t="str">
            <v>69,06 €</v>
          </cell>
          <cell r="H442">
            <v>7.939981244138794E-2</v>
          </cell>
          <cell r="I442">
            <v>5.0800000000000054</v>
          </cell>
        </row>
        <row r="443">
          <cell r="D443" t="str">
            <v>113,30 €</v>
          </cell>
          <cell r="E443">
            <v>-2.2601794340924797E-2</v>
          </cell>
          <cell r="F443">
            <v>-2.6200000000000045</v>
          </cell>
          <cell r="G443" t="str">
            <v>83,47 €</v>
          </cell>
          <cell r="H443">
            <v>2.0041549553953431E-2</v>
          </cell>
          <cell r="I443">
            <v>1.6400000000000006</v>
          </cell>
        </row>
        <row r="581">
          <cell r="E581" t="str">
            <v>ENE-NOV 25</v>
          </cell>
          <cell r="F581" t="str">
            <v>% VAR</v>
          </cell>
          <cell r="G581" t="str">
            <v>CUOTA</v>
          </cell>
        </row>
        <row r="582">
          <cell r="C582" t="str">
            <v>Canarias</v>
          </cell>
          <cell r="E582">
            <v>66955878</v>
          </cell>
          <cell r="F582">
            <v>4.0894382405776142E-4</v>
          </cell>
          <cell r="G582">
            <v>0.19231179990917419</v>
          </cell>
        </row>
        <row r="583">
          <cell r="C583" t="str">
            <v>Baleares</v>
          </cell>
          <cell r="E583">
            <v>63281024</v>
          </cell>
          <cell r="F583">
            <v>8.7976958464224264E-3</v>
          </cell>
          <cell r="G583">
            <v>0.1817568223888521</v>
          </cell>
        </row>
        <row r="584">
          <cell r="C584" t="str">
            <v>Cataluña</v>
          </cell>
          <cell r="E584">
            <v>58031378</v>
          </cell>
          <cell r="F584">
            <v>1.4969979533048239E-3</v>
          </cell>
          <cell r="G584">
            <v>0.16667870077649721</v>
          </cell>
        </row>
        <row r="585">
          <cell r="C585" t="str">
            <v>Andalucía</v>
          </cell>
          <cell r="E585">
            <v>54450489</v>
          </cell>
          <cell r="F585">
            <v>6.7039595520519413E-3</v>
          </cell>
          <cell r="G585">
            <v>0.15639361111095712</v>
          </cell>
        </row>
        <row r="586">
          <cell r="C586" t="str">
            <v>C. Valenciana</v>
          </cell>
          <cell r="E586">
            <v>29998832</v>
          </cell>
          <cell r="F586">
            <v>1.7475517144434738E-2</v>
          </cell>
          <cell r="G586">
            <v>8.616315026281833E-2</v>
          </cell>
        </row>
        <row r="587">
          <cell r="C587" t="str">
            <v>Madrid</v>
          </cell>
          <cell r="E587">
            <v>25318660</v>
          </cell>
          <cell r="F587">
            <v>2.8585255197504766E-2</v>
          </cell>
          <cell r="G587">
            <v>7.272068145963842E-2</v>
          </cell>
        </row>
        <row r="588">
          <cell r="C588" t="str">
            <v>España</v>
          </cell>
          <cell r="E588">
            <v>348163129</v>
          </cell>
          <cell r="F588">
            <v>9.0528026824425734E-3</v>
          </cell>
          <cell r="G588">
            <v>1</v>
          </cell>
        </row>
        <row r="590">
          <cell r="E590" t="str">
            <v>ENE-NOV 25</v>
          </cell>
          <cell r="F590" t="str">
            <v>% VAR</v>
          </cell>
          <cell r="G590" t="str">
            <v>CUOTA</v>
          </cell>
        </row>
        <row r="591">
          <cell r="C591" t="str">
            <v>Andalucía</v>
          </cell>
          <cell r="E591">
            <v>23985202</v>
          </cell>
          <cell r="F591">
            <v>-1.7597763561187918E-3</v>
          </cell>
          <cell r="G591">
            <v>0.20937545630000029</v>
          </cell>
        </row>
        <row r="592">
          <cell r="C592" t="str">
            <v>Cataluña</v>
          </cell>
          <cell r="E592">
            <v>15793508</v>
          </cell>
          <cell r="F592">
            <v>9.1961502894133407E-3</v>
          </cell>
          <cell r="G592">
            <v>0.13786721262875773</v>
          </cell>
        </row>
        <row r="593">
          <cell r="C593" t="str">
            <v>C. Valenciana</v>
          </cell>
          <cell r="E593">
            <v>14224444</v>
          </cell>
          <cell r="F593">
            <v>-1.4146118058139145E-2</v>
          </cell>
          <cell r="G593">
            <v>0.12417028854348616</v>
          </cell>
        </row>
        <row r="594">
          <cell r="C594" t="str">
            <v>Madrid</v>
          </cell>
          <cell r="E594">
            <v>10308442</v>
          </cell>
          <cell r="F594">
            <v>-2.9485869871196835E-2</v>
          </cell>
          <cell r="G594">
            <v>8.9986098407346657E-2</v>
          </cell>
        </row>
        <row r="595">
          <cell r="C595" t="str">
            <v>Canarias</v>
          </cell>
          <cell r="E595">
            <v>8691522</v>
          </cell>
          <cell r="F595">
            <v>5.135702517129026E-3</v>
          </cell>
          <cell r="G595">
            <v>7.5871422083144902E-2</v>
          </cell>
        </row>
        <row r="596">
          <cell r="C596" t="str">
            <v>Baleares</v>
          </cell>
          <cell r="E596">
            <v>5139870</v>
          </cell>
          <cell r="F596">
            <v>-4.219266651361242E-2</v>
          </cell>
          <cell r="G596">
            <v>4.4867774162280667E-2</v>
          </cell>
        </row>
        <row r="597">
          <cell r="C597" t="str">
            <v>España</v>
          </cell>
          <cell r="E597">
            <v>114555939</v>
          </cell>
          <cell r="F597">
            <v>-2.2674485035348857E-3</v>
          </cell>
          <cell r="G597">
            <v>1</v>
          </cell>
        </row>
        <row r="599">
          <cell r="E599" t="str">
            <v>ENE-NOV 25</v>
          </cell>
          <cell r="F599" t="str">
            <v>% VAR</v>
          </cell>
          <cell r="G599" t="str">
            <v>CUOTA</v>
          </cell>
        </row>
        <row r="600">
          <cell r="C600" t="str">
            <v>Canarias</v>
          </cell>
          <cell r="E600">
            <v>58264356</v>
          </cell>
          <cell r="F600">
            <v>-2.9234029645897053E-4</v>
          </cell>
          <cell r="G600">
            <v>0.24941165445544869</v>
          </cell>
        </row>
        <row r="601">
          <cell r="C601" t="str">
            <v>Baleares</v>
          </cell>
          <cell r="E601">
            <v>58141155</v>
          </cell>
          <cell r="F601">
            <v>1.3567854631526099E-2</v>
          </cell>
          <cell r="G601">
            <v>0.24888426914906056</v>
          </cell>
        </row>
        <row r="602">
          <cell r="C602" t="str">
            <v>Cataluña</v>
          </cell>
          <cell r="E602">
            <v>42237870</v>
          </cell>
          <cell r="F602">
            <v>-1.351789585559926E-3</v>
          </cell>
          <cell r="G602">
            <v>0.18080723379786712</v>
          </cell>
        </row>
        <row r="603">
          <cell r="C603" t="str">
            <v>Andalucía</v>
          </cell>
          <cell r="E603">
            <v>30465285</v>
          </cell>
          <cell r="F603">
            <v>1.346898155254217E-2</v>
          </cell>
          <cell r="G603">
            <v>0.13041244522305823</v>
          </cell>
        </row>
        <row r="604">
          <cell r="C604" t="str">
            <v>C. Valenciana</v>
          </cell>
          <cell r="E604">
            <v>15774389</v>
          </cell>
          <cell r="F604">
            <v>4.7781344173203344E-2</v>
          </cell>
          <cell r="G604">
            <v>6.7525271514437241E-2</v>
          </cell>
        </row>
        <row r="605">
          <cell r="C605" t="str">
            <v>Madrid</v>
          </cell>
          <cell r="E605">
            <v>15010220</v>
          </cell>
          <cell r="F605">
            <v>7.2663872731475898E-2</v>
          </cell>
          <cell r="G605">
            <v>6.4254100808052605E-2</v>
          </cell>
        </row>
        <row r="606">
          <cell r="C606" t="str">
            <v>España</v>
          </cell>
          <cell r="E606">
            <v>233607191</v>
          </cell>
          <cell r="F606">
            <v>1.4698405212512089E-2</v>
          </cell>
          <cell r="G606">
            <v>1</v>
          </cell>
        </row>
        <row r="739">
          <cell r="D739" t="str">
            <v>123,56 €</v>
          </cell>
          <cell r="E739">
            <v>5.4086333390206409E-2</v>
          </cell>
          <cell r="F739">
            <v>6.3400000000000034</v>
          </cell>
          <cell r="G739" t="str">
            <v>84,05 €</v>
          </cell>
          <cell r="H739">
            <v>6.947448784832666E-2</v>
          </cell>
          <cell r="I739">
            <v>5.4599999999999937</v>
          </cell>
        </row>
        <row r="740">
          <cell r="D740" t="str">
            <v>157,95 €</v>
          </cell>
          <cell r="E740">
            <v>8.2368258754197177E-2</v>
          </cell>
          <cell r="F740">
            <v>12.019999999999982</v>
          </cell>
          <cell r="G740" t="str">
            <v>129,80 €</v>
          </cell>
          <cell r="H740">
            <v>9.1581868640148167E-2</v>
          </cell>
          <cell r="I740">
            <v>10.890000000000015</v>
          </cell>
        </row>
        <row r="741">
          <cell r="D741" t="str">
            <v>140,69 €</v>
          </cell>
          <cell r="E741">
            <v>5.2045165632244039E-2</v>
          </cell>
          <cell r="F741">
            <v>6.960000000000008</v>
          </cell>
          <cell r="G741" t="str">
            <v>118,92 €</v>
          </cell>
          <cell r="H741">
            <v>5.9798591925853462E-2</v>
          </cell>
          <cell r="I741">
            <v>6.710000000000008</v>
          </cell>
        </row>
        <row r="742">
          <cell r="D742" t="str">
            <v>134,08 €</v>
          </cell>
          <cell r="E742">
            <v>1.737612868958216E-2</v>
          </cell>
          <cell r="F742">
            <v>2.2900000000000205</v>
          </cell>
          <cell r="G742" t="str">
            <v>98,03 €</v>
          </cell>
          <cell r="H742">
            <v>2.9078311988242733E-2</v>
          </cell>
          <cell r="I742">
            <v>2.769999999999996</v>
          </cell>
        </row>
        <row r="743">
          <cell r="D743" t="str">
            <v>106,33 €</v>
          </cell>
          <cell r="E743">
            <v>2.7342995169082007E-2</v>
          </cell>
          <cell r="F743">
            <v>2.8299999999999983</v>
          </cell>
          <cell r="G743" t="str">
            <v>75,80 €</v>
          </cell>
          <cell r="H743">
            <v>2.9751392473848615E-2</v>
          </cell>
          <cell r="I743">
            <v>2.1899999999999977</v>
          </cell>
        </row>
        <row r="744">
          <cell r="D744" t="str">
            <v>148,84 €</v>
          </cell>
          <cell r="E744">
            <v>8.4523462547362316E-2</v>
          </cell>
          <cell r="F744">
            <v>11.599999999999994</v>
          </cell>
          <cell r="G744" t="str">
            <v>109,52 €</v>
          </cell>
          <cell r="H744">
            <v>8.8235294117646967E-2</v>
          </cell>
          <cell r="I744">
            <v>8.8799999999999955</v>
          </cell>
        </row>
        <row r="745">
          <cell r="D745" t="str">
            <v>128,13 €</v>
          </cell>
          <cell r="E745">
            <v>5.1970443349753648E-2</v>
          </cell>
          <cell r="F745">
            <v>6.3299999999999983</v>
          </cell>
          <cell r="G745" t="str">
            <v>91,02 €</v>
          </cell>
          <cell r="H745">
            <v>6.4188004209049465E-2</v>
          </cell>
          <cell r="I745">
            <v>5.4899999999999949</v>
          </cell>
        </row>
        <row r="749">
          <cell r="D749" t="str">
            <v>106,88 €</v>
          </cell>
          <cell r="E749">
            <v>0.12540802358639569</v>
          </cell>
          <cell r="F749">
            <v>11.909999999999997</v>
          </cell>
          <cell r="G749" t="str">
            <v>68,52 €</v>
          </cell>
          <cell r="H749">
            <v>0.19622905027932958</v>
          </cell>
          <cell r="I749">
            <v>11.239999999999995</v>
          </cell>
        </row>
        <row r="750">
          <cell r="D750" t="str">
            <v>122,45 €</v>
          </cell>
          <cell r="E750">
            <v>5.0890585241729624E-3</v>
          </cell>
          <cell r="F750">
            <v>0.62000000000000455</v>
          </cell>
          <cell r="G750" t="str">
            <v>81,32 €</v>
          </cell>
          <cell r="H750">
            <v>2.5602219699835782E-2</v>
          </cell>
          <cell r="I750">
            <v>2.0299999999999869</v>
          </cell>
        </row>
        <row r="751">
          <cell r="D751" t="str">
            <v>85,68 €</v>
          </cell>
          <cell r="E751">
            <v>9.0684253915911395E-3</v>
          </cell>
          <cell r="F751">
            <v>0.77000000000001023</v>
          </cell>
          <cell r="G751" t="str">
            <v>49,55 €</v>
          </cell>
          <cell r="H751">
            <v>4.7568710359408017E-2</v>
          </cell>
          <cell r="I751">
            <v>2.25</v>
          </cell>
        </row>
        <row r="752">
          <cell r="D752" t="str">
            <v>95,99 €</v>
          </cell>
          <cell r="E752">
            <v>3.9415268002165771E-2</v>
          </cell>
          <cell r="F752">
            <v>3.6400000000000006</v>
          </cell>
          <cell r="G752" t="str">
            <v>58,62 €</v>
          </cell>
          <cell r="H752">
            <v>6.5237143376340123E-2</v>
          </cell>
          <cell r="I752">
            <v>3.5899999999999963</v>
          </cell>
        </row>
        <row r="753">
          <cell r="D753" t="str">
            <v>117,37 €</v>
          </cell>
          <cell r="E753">
            <v>7.4030014641288444E-2</v>
          </cell>
          <cell r="F753">
            <v>8.0900000000000034</v>
          </cell>
          <cell r="G753" t="str">
            <v>72,66 €</v>
          </cell>
          <cell r="H753">
            <v>7.8361531611754298E-2</v>
          </cell>
          <cell r="I753">
            <v>5.2800000000000011</v>
          </cell>
        </row>
        <row r="754">
          <cell r="D754" t="str">
            <v>67,78 €</v>
          </cell>
          <cell r="E754">
            <v>5.4285269870897324E-2</v>
          </cell>
          <cell r="F754">
            <v>3.4899999999999949</v>
          </cell>
          <cell r="G754" t="str">
            <v>29,11 €</v>
          </cell>
          <cell r="H754">
            <v>0.10726511981742104</v>
          </cell>
          <cell r="I754">
            <v>2.8200000000000003</v>
          </cell>
        </row>
        <row r="755">
          <cell r="D755" t="str">
            <v>143,56 €</v>
          </cell>
          <cell r="E755">
            <v>7.4872716382150317E-2</v>
          </cell>
          <cell r="F755">
            <v>10</v>
          </cell>
          <cell r="G755" t="str">
            <v>109,55 €</v>
          </cell>
          <cell r="H755">
            <v>7.5495778519536705E-2</v>
          </cell>
          <cell r="I755">
            <v>7.6899999999999977</v>
          </cell>
        </row>
        <row r="756">
          <cell r="D756" t="str">
            <v>122,18 €</v>
          </cell>
          <cell r="E756">
            <v>2.1401103494399054E-2</v>
          </cell>
          <cell r="F756">
            <v>2.5600000000000023</v>
          </cell>
          <cell r="G756" t="str">
            <v>85,78 €</v>
          </cell>
          <cell r="H756">
            <v>1.5748963883954969E-2</v>
          </cell>
          <cell r="I756">
            <v>1.3299999999999983</v>
          </cell>
        </row>
        <row r="776">
          <cell r="D776" t="str">
            <v>Dic.25</v>
          </cell>
          <cell r="F776" t="str">
            <v>Ene.26</v>
          </cell>
          <cell r="H776" t="str">
            <v>Feb.26</v>
          </cell>
        </row>
        <row r="778">
          <cell r="C778">
            <v>2677.8291102161052</v>
          </cell>
          <cell r="D778">
            <v>6.4530702108805684</v>
          </cell>
          <cell r="E778">
            <v>2459.2706927079075</v>
          </cell>
          <cell r="F778">
            <v>8.0937764224989479</v>
          </cell>
          <cell r="G778">
            <v>3068.6727999744276</v>
          </cell>
          <cell r="H778">
            <v>4.5789541117109422</v>
          </cell>
          <cell r="I778">
            <v>5527.9434926823351</v>
          </cell>
          <cell r="J778">
            <v>6.1139883331455565</v>
          </cell>
        </row>
        <row r="779">
          <cell r="C779">
            <v>131.12957732415219</v>
          </cell>
          <cell r="D779">
            <v>9.1382249888907126</v>
          </cell>
          <cell r="E779">
            <v>100.93625320721665</v>
          </cell>
          <cell r="F779">
            <v>11.016556541153378</v>
          </cell>
          <cell r="G779">
            <v>185.93236176099302</v>
          </cell>
          <cell r="H779">
            <v>-0.6028216823516459</v>
          </cell>
          <cell r="I779">
            <v>286.86861496820967</v>
          </cell>
          <cell r="J779">
            <v>3.1975735550074234</v>
          </cell>
        </row>
        <row r="780">
          <cell r="C780">
            <v>283.07617257465404</v>
          </cell>
          <cell r="D780">
            <v>15.252458155746027</v>
          </cell>
          <cell r="E780">
            <v>245.38257147226867</v>
          </cell>
          <cell r="F780">
            <v>8.7876767137353795</v>
          </cell>
          <cell r="G780">
            <v>323.41730677561588</v>
          </cell>
          <cell r="H780">
            <v>10.749111135482636</v>
          </cell>
          <cell r="I780">
            <v>568.79987824788452</v>
          </cell>
          <cell r="J780">
            <v>9.8943326058340944</v>
          </cell>
        </row>
        <row r="781">
          <cell r="C781">
            <v>148.58476019405819</v>
          </cell>
          <cell r="D781">
            <v>1.6721934255672295</v>
          </cell>
          <cell r="E781">
            <v>128.5959157064724</v>
          </cell>
          <cell r="F781">
            <v>-3.389791968572581</v>
          </cell>
          <cell r="G781">
            <v>141.65682671505971</v>
          </cell>
          <cell r="H781">
            <v>2.8122880456515986</v>
          </cell>
          <cell r="I781">
            <v>270.25274242153205</v>
          </cell>
          <cell r="J781">
            <v>-0.23524588521833323</v>
          </cell>
        </row>
        <row r="782">
          <cell r="C782">
            <v>415.63997851746262</v>
          </cell>
          <cell r="D782">
            <v>8.3674174266680694</v>
          </cell>
          <cell r="E782">
            <v>403.35764400242448</v>
          </cell>
          <cell r="F782">
            <v>8.5555386907442283</v>
          </cell>
          <cell r="G782">
            <v>451.84790788267742</v>
          </cell>
          <cell r="H782">
            <v>4.5837710702329844</v>
          </cell>
          <cell r="I782">
            <v>855.20555188510195</v>
          </cell>
          <cell r="J782">
            <v>6.4202067521517705</v>
          </cell>
        </row>
        <row r="783">
          <cell r="C783">
            <v>51.604418056406352</v>
          </cell>
          <cell r="D783">
            <v>-23.931045480613875</v>
          </cell>
          <cell r="E783">
            <v>60.602798772422396</v>
          </cell>
          <cell r="F783">
            <v>11.342848063389724</v>
          </cell>
          <cell r="G783">
            <v>102.06656291988089</v>
          </cell>
          <cell r="H783">
            <v>-1.4116346110415634</v>
          </cell>
          <cell r="I783">
            <v>162.66936169230326</v>
          </cell>
          <cell r="J783">
            <v>2.983319316208366</v>
          </cell>
        </row>
        <row r="784">
          <cell r="C784">
            <v>75.126951374502426</v>
          </cell>
          <cell r="D784">
            <v>2.0788230152077318</v>
          </cell>
          <cell r="E784">
            <v>56.063794963451819</v>
          </cell>
          <cell r="F784">
            <v>-3.3732700859140294</v>
          </cell>
          <cell r="G784">
            <v>68.157785180496347</v>
          </cell>
          <cell r="H784">
            <v>1.4252755662147933</v>
          </cell>
          <cell r="I784">
            <v>124.22158014394817</v>
          </cell>
          <cell r="J784">
            <v>-0.79812480019471366</v>
          </cell>
        </row>
        <row r="785">
          <cell r="C785">
            <v>966.42703917107031</v>
          </cell>
          <cell r="D785">
            <v>8.0655575464381855</v>
          </cell>
          <cell r="E785">
            <v>923.68217814095078</v>
          </cell>
          <cell r="F785">
            <v>9.6384695352947034</v>
          </cell>
          <cell r="G785">
            <v>1205.680708525726</v>
          </cell>
          <cell r="H785">
            <v>3.8897192188910452</v>
          </cell>
          <cell r="I785">
            <v>2129.3628866666768</v>
          </cell>
          <cell r="J785">
            <v>6.3076729010896457</v>
          </cell>
        </row>
        <row r="786">
          <cell r="C786">
            <v>606.24021300379934</v>
          </cell>
          <cell r="D786">
            <v>3.7517606857566221</v>
          </cell>
          <cell r="E786">
            <v>540.64953644270008</v>
          </cell>
          <cell r="F786">
            <v>8.3376989952128326</v>
          </cell>
          <cell r="G786">
            <v>589.91334021397824</v>
          </cell>
          <cell r="H786">
            <v>6.4571871348303773</v>
          </cell>
          <cell r="I786">
            <v>1130.5628766566783</v>
          </cell>
          <cell r="J786">
            <v>7.3482587055192568</v>
          </cell>
        </row>
        <row r="790">
          <cell r="C790">
            <v>41.933209885591552</v>
          </cell>
          <cell r="D790">
            <v>0.84320988559154841</v>
          </cell>
          <cell r="E790">
            <v>40.990711426833599</v>
          </cell>
          <cell r="F790">
            <v>1.0807114268336022</v>
          </cell>
          <cell r="G790">
            <v>49.324063902374277</v>
          </cell>
          <cell r="H790">
            <v>0.67406390237427871</v>
          </cell>
          <cell r="I790">
            <v>45.233033135642735</v>
          </cell>
          <cell r="J790">
            <v>0.82980504945924594</v>
          </cell>
        </row>
        <row r="791">
          <cell r="C791">
            <v>27.468329206396518</v>
          </cell>
          <cell r="D791">
            <v>0.34832920639651732</v>
          </cell>
          <cell r="E791">
            <v>26.709922477020836</v>
          </cell>
          <cell r="F791">
            <v>-0.32007752297916525</v>
          </cell>
          <cell r="G791">
            <v>36.466191632725348</v>
          </cell>
          <cell r="H791">
            <v>-2.1838083672746507</v>
          </cell>
          <cell r="I791">
            <v>32.313249137596458</v>
          </cell>
          <cell r="J791">
            <v>-1.5722265682542371</v>
          </cell>
        </row>
        <row r="792">
          <cell r="C792">
            <v>34.744038385627519</v>
          </cell>
          <cell r="D792">
            <v>3.4740383856275194</v>
          </cell>
          <cell r="E792">
            <v>34.930064789135955</v>
          </cell>
          <cell r="F792">
            <v>1.2000647891359577</v>
          </cell>
          <cell r="G792">
            <v>43.273074458666756</v>
          </cell>
          <cell r="H792">
            <v>2.6530744586667581</v>
          </cell>
          <cell r="I792">
            <v>39.23072455148705</v>
          </cell>
          <cell r="J792">
            <v>1.931099715893339</v>
          </cell>
        </row>
        <row r="793">
          <cell r="C793">
            <v>42.341974029335958</v>
          </cell>
          <cell r="D793">
            <v>1.3419740293359581</v>
          </cell>
          <cell r="E793">
            <v>38.085376670892238</v>
          </cell>
          <cell r="F793">
            <v>-0.8146233291077607</v>
          </cell>
          <cell r="G793">
            <v>44.950074369836436</v>
          </cell>
          <cell r="H793">
            <v>1.3000743698364374</v>
          </cell>
          <cell r="I793">
            <v>41.399374179306022</v>
          </cell>
          <cell r="J793">
            <v>0.22015005755149275</v>
          </cell>
        </row>
        <row r="794">
          <cell r="C794">
            <v>43.192756921223932</v>
          </cell>
          <cell r="D794">
            <v>-0.71724307877606464</v>
          </cell>
          <cell r="E794">
            <v>43.01351186867015</v>
          </cell>
          <cell r="F794">
            <v>-2.6488131329848841E-2</v>
          </cell>
          <cell r="G794">
            <v>52.000744202177152</v>
          </cell>
          <cell r="H794">
            <v>-0.7692557978228507</v>
          </cell>
          <cell r="I794">
            <v>47.335955322236707</v>
          </cell>
          <cell r="J794">
            <v>-0.44011008666945628</v>
          </cell>
        </row>
        <row r="795">
          <cell r="C795">
            <v>26.922972473101051</v>
          </cell>
          <cell r="D795">
            <v>-3.2670275268989499</v>
          </cell>
          <cell r="E795">
            <v>30.516768219646</v>
          </cell>
          <cell r="F795">
            <v>2.9867682196459988</v>
          </cell>
          <cell r="G795">
            <v>36.989659466272812</v>
          </cell>
          <cell r="H795">
            <v>1.0196594662728131</v>
          </cell>
          <cell r="I795">
            <v>34.280735466893773</v>
          </cell>
          <cell r="J795">
            <v>1.747537163817853</v>
          </cell>
        </row>
        <row r="796">
          <cell r="C796">
            <v>30.698877430122028</v>
          </cell>
          <cell r="D796">
            <v>0.60887743012202833</v>
          </cell>
          <cell r="E796">
            <v>25.421173933384988</v>
          </cell>
          <cell r="F796">
            <v>-1.0088260666150113</v>
          </cell>
          <cell r="G796">
            <v>32.435598472862935</v>
          </cell>
          <cell r="H796">
            <v>0.58559847286293376</v>
          </cell>
          <cell r="I796">
            <v>28.843635239494624</v>
          </cell>
          <cell r="J796">
            <v>-0.24261974446351431</v>
          </cell>
        </row>
        <row r="797">
          <cell r="C797">
            <v>43.960564546903676</v>
          </cell>
          <cell r="D797">
            <v>0.85056454690367644</v>
          </cell>
          <cell r="E797">
            <v>44.245435869759</v>
          </cell>
          <cell r="F797">
            <v>1.4954358697589996</v>
          </cell>
          <cell r="G797">
            <v>53.555405004328314</v>
          </cell>
          <cell r="H797">
            <v>0.44540500432831465</v>
          </cell>
          <cell r="I797">
            <v>49.075986066029486</v>
          </cell>
          <cell r="J797">
            <v>0.87869256255711292</v>
          </cell>
        </row>
        <row r="798">
          <cell r="C798">
            <v>52.90941058715191</v>
          </cell>
          <cell r="D798">
            <v>0.52941058715190792</v>
          </cell>
          <cell r="E798">
            <v>47.549414883267005</v>
          </cell>
          <cell r="F798">
            <v>2.1594148832670044</v>
          </cell>
          <cell r="G798">
            <v>56.571348413772611</v>
          </cell>
          <cell r="H798">
            <v>1.501348413772611</v>
          </cell>
          <cell r="I798">
            <v>51.865339105303974</v>
          </cell>
          <cell r="J798">
            <v>1.8496076169586431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239C-21B9-9744-A601-A4E9C9652BC4}">
  <dimension ref="A1:L469"/>
  <sheetViews>
    <sheetView tabSelected="1" topLeftCell="A82" zoomScale="86" zoomScaleNormal="86" workbookViewId="0">
      <selection activeCell="G76" sqref="G76"/>
    </sheetView>
  </sheetViews>
  <sheetFormatPr baseColWidth="10" defaultColWidth="11.5" defaultRowHeight="16"/>
  <cols>
    <col min="1" max="1" width="28" style="73" customWidth="1"/>
    <col min="2" max="2" width="13.5" style="73" customWidth="1"/>
    <col min="3" max="5" width="20.5" style="2" customWidth="1"/>
    <col min="6" max="6" width="24.6640625" style="2" customWidth="1"/>
    <col min="7" max="8" width="20.5" style="2" customWidth="1"/>
    <col min="9" max="16384" width="11.5" style="2"/>
  </cols>
  <sheetData>
    <row r="1" spans="9:9" ht="17">
      <c r="I1" s="1" t="s">
        <v>0</v>
      </c>
    </row>
    <row r="2" spans="9:9" ht="17">
      <c r="I2" s="3" t="s">
        <v>1</v>
      </c>
    </row>
    <row r="3" spans="9:9" ht="17">
      <c r="I3" s="4" t="s">
        <v>2</v>
      </c>
    </row>
    <row r="30" spans="1:9" ht="32">
      <c r="A30" s="5" t="s">
        <v>3</v>
      </c>
      <c r="B30" s="5"/>
      <c r="C30" s="5"/>
      <c r="D30" s="5"/>
      <c r="E30" s="5"/>
      <c r="F30" s="5"/>
      <c r="G30" s="5"/>
      <c r="H30" s="5"/>
      <c r="I30" s="5"/>
    </row>
    <row r="31" spans="1:9" ht="32">
      <c r="A31" s="6"/>
      <c r="B31" s="6"/>
      <c r="C31" s="7"/>
      <c r="D31" s="8"/>
      <c r="E31" s="7"/>
      <c r="F31" s="7"/>
      <c r="G31" s="7"/>
      <c r="H31" s="7"/>
      <c r="I31" s="7"/>
    </row>
    <row r="32" spans="1:9" ht="32">
      <c r="A32" s="9"/>
      <c r="B32" s="10"/>
      <c r="C32" s="7"/>
      <c r="D32" s="7"/>
      <c r="E32" s="7"/>
      <c r="F32" s="7"/>
      <c r="G32" s="7"/>
      <c r="H32" s="7"/>
      <c r="I32" s="7"/>
    </row>
    <row r="33" spans="1:9" ht="30" customHeight="1">
      <c r="A33" s="5" t="s">
        <v>4</v>
      </c>
      <c r="B33" s="5"/>
      <c r="C33" s="5"/>
      <c r="D33" s="5"/>
      <c r="E33" s="5"/>
      <c r="F33" s="5"/>
      <c r="G33" s="5"/>
      <c r="H33" s="5"/>
      <c r="I33" s="5"/>
    </row>
    <row r="34" spans="1:9" ht="32">
      <c r="A34" s="11"/>
      <c r="B34" s="10"/>
      <c r="C34" s="7"/>
      <c r="D34" s="7"/>
      <c r="E34" s="7"/>
      <c r="F34" s="7"/>
      <c r="G34" s="7"/>
      <c r="H34" s="7"/>
      <c r="I34" s="7"/>
    </row>
    <row r="35" spans="1:9" ht="32">
      <c r="A35" s="7"/>
      <c r="B35" s="10"/>
      <c r="C35" s="7"/>
      <c r="D35" s="7"/>
      <c r="E35" s="7"/>
      <c r="F35" s="7"/>
      <c r="G35" s="7"/>
      <c r="H35" s="7"/>
      <c r="I35" s="7"/>
    </row>
    <row r="36" spans="1:9" ht="32">
      <c r="A36" s="12" t="s">
        <v>5</v>
      </c>
      <c r="B36" s="13"/>
      <c r="C36" s="13"/>
      <c r="D36" s="13"/>
      <c r="E36" s="13"/>
      <c r="F36" s="13"/>
      <c r="G36" s="13"/>
      <c r="H36" s="13"/>
      <c r="I36" s="13"/>
    </row>
    <row r="37" spans="1:9">
      <c r="A37" s="2"/>
      <c r="B37" s="14"/>
    </row>
    <row r="52" spans="1:2" ht="26">
      <c r="A52" s="15" t="s">
        <v>6</v>
      </c>
      <c r="B52" s="16"/>
    </row>
    <row r="53" spans="1:2" ht="26">
      <c r="A53" s="17"/>
      <c r="B53" s="18" t="s">
        <v>7</v>
      </c>
    </row>
    <row r="54" spans="1:2" ht="26">
      <c r="A54" s="19"/>
      <c r="B54" s="20" t="s">
        <v>8</v>
      </c>
    </row>
    <row r="55" spans="1:2" ht="26">
      <c r="A55" s="19"/>
      <c r="B55" s="20" t="s">
        <v>9</v>
      </c>
    </row>
    <row r="56" spans="1:2" ht="26">
      <c r="A56" s="19"/>
      <c r="B56" s="20" t="s">
        <v>10</v>
      </c>
    </row>
    <row r="57" spans="1:2" ht="26">
      <c r="A57" s="19"/>
      <c r="B57" s="20" t="s">
        <v>11</v>
      </c>
    </row>
    <row r="58" spans="1:2" ht="26">
      <c r="A58" s="19"/>
      <c r="B58" s="20" t="s">
        <v>12</v>
      </c>
    </row>
    <row r="59" spans="1:2" ht="26">
      <c r="A59" s="19"/>
      <c r="B59" s="20" t="s">
        <v>13</v>
      </c>
    </row>
    <row r="60" spans="1:2" ht="26">
      <c r="A60" s="19"/>
      <c r="B60" s="20" t="s">
        <v>14</v>
      </c>
    </row>
    <row r="61" spans="1:2" ht="26">
      <c r="A61" s="19"/>
      <c r="B61" s="20" t="s">
        <v>15</v>
      </c>
    </row>
    <row r="62" spans="1:2" ht="26">
      <c r="A62" s="19"/>
      <c r="B62" s="20" t="s">
        <v>16</v>
      </c>
    </row>
    <row r="63" spans="1:2" ht="26">
      <c r="A63" s="19"/>
      <c r="B63" s="20" t="s">
        <v>17</v>
      </c>
    </row>
    <row r="64" spans="1:2" ht="26">
      <c r="A64" s="19"/>
      <c r="B64" s="20" t="s">
        <v>18</v>
      </c>
    </row>
    <row r="65" spans="1:12" ht="26">
      <c r="A65" s="19"/>
      <c r="B65" s="20" t="s">
        <v>19</v>
      </c>
    </row>
    <row r="70" spans="1:12" ht="17">
      <c r="A70" s="21" t="s">
        <v>4</v>
      </c>
      <c r="B70" s="22"/>
      <c r="C70" s="22"/>
      <c r="D70" s="23"/>
      <c r="E70" s="23"/>
      <c r="F70" s="24"/>
      <c r="G70" s="24"/>
      <c r="I70" s="25" t="str">
        <f>[1]demanda!A178</f>
        <v>NOVIEMBRE 25</v>
      </c>
    </row>
    <row r="71" spans="1:12">
      <c r="A71" s="22"/>
      <c r="B71" s="22"/>
      <c r="C71" s="22"/>
      <c r="D71" s="23"/>
      <c r="E71" s="23"/>
      <c r="F71" s="24"/>
      <c r="G71" s="24"/>
      <c r="H71" s="23"/>
      <c r="I71" s="26"/>
    </row>
    <row r="72" spans="1:12" ht="29">
      <c r="A72" s="27" t="s">
        <v>20</v>
      </c>
      <c r="B72" s="28"/>
      <c r="C72" s="29"/>
      <c r="D72" s="29"/>
      <c r="E72" s="29"/>
      <c r="F72" s="29"/>
      <c r="G72" s="29"/>
      <c r="H72" s="29"/>
      <c r="I72" s="29"/>
    </row>
    <row r="73" spans="1:12" ht="21.75" customHeight="1">
      <c r="A73" s="30"/>
      <c r="B73" s="30"/>
      <c r="C73" s="31"/>
      <c r="D73" s="31"/>
      <c r="E73" s="31"/>
      <c r="F73" s="31"/>
      <c r="G73" s="31"/>
      <c r="H73" s="31"/>
    </row>
    <row r="74" spans="1:12" ht="26.25" customHeight="1">
      <c r="A74" s="32" t="s">
        <v>8</v>
      </c>
      <c r="B74" s="33"/>
      <c r="C74" s="34" t="s">
        <v>21</v>
      </c>
      <c r="D74" s="35" t="s">
        <v>22</v>
      </c>
      <c r="E74" s="36"/>
      <c r="F74" s="37" t="s">
        <v>23</v>
      </c>
      <c r="G74" s="35" t="s">
        <v>24</v>
      </c>
      <c r="H74" s="36"/>
    </row>
    <row r="75" spans="1:12" ht="16.5" customHeight="1">
      <c r="A75" s="38"/>
      <c r="B75" s="39"/>
      <c r="C75" s="40"/>
      <c r="D75" s="41"/>
      <c r="E75" s="42"/>
      <c r="F75" s="43"/>
      <c r="G75" s="41"/>
      <c r="H75" s="42"/>
    </row>
    <row r="76" spans="1:12">
      <c r="A76" s="44"/>
      <c r="B76" s="45"/>
      <c r="C76" s="46"/>
      <c r="D76" s="47" t="s">
        <v>25</v>
      </c>
      <c r="E76" s="47" t="s">
        <v>26</v>
      </c>
      <c r="F76" s="48"/>
      <c r="G76" s="47" t="s">
        <v>25</v>
      </c>
      <c r="H76" s="47" t="s">
        <v>26</v>
      </c>
    </row>
    <row r="77" spans="1:12">
      <c r="A77" s="49" t="s">
        <v>27</v>
      </c>
      <c r="B77" s="50"/>
      <c r="C77" s="51"/>
      <c r="D77" s="51"/>
      <c r="E77" s="51"/>
      <c r="F77" s="51"/>
      <c r="G77" s="51"/>
      <c r="H77" s="51"/>
    </row>
    <row r="78" spans="1:12">
      <c r="A78" s="52" t="s">
        <v>28</v>
      </c>
      <c r="B78" s="53"/>
      <c r="C78" s="54">
        <f>+[1]demanda!J178</f>
        <v>685893</v>
      </c>
      <c r="D78" s="55">
        <f>+'[1]demanda-enl'!J179</f>
        <v>1.8146921035287367E-2</v>
      </c>
      <c r="E78" s="54">
        <f>+'[1]demanda-enl'!J180</f>
        <v>12225</v>
      </c>
      <c r="F78" s="54">
        <f>+[1]demanda!J182</f>
        <v>9907125</v>
      </c>
      <c r="G78" s="55">
        <f>+'[1]demanda-enl'!J183</f>
        <v>-6.9626008410891282E-3</v>
      </c>
      <c r="H78" s="54">
        <f>+'[1]demanda-enl'!J184</f>
        <v>-69463</v>
      </c>
      <c r="J78" s="56"/>
    </row>
    <row r="79" spans="1:12">
      <c r="A79" s="52" t="s">
        <v>29</v>
      </c>
      <c r="B79" s="53"/>
      <c r="C79" s="54">
        <f>+[1]demanda!Q178</f>
        <v>620454</v>
      </c>
      <c r="D79" s="55">
        <f>+'[1]demanda-enl'!Q179</f>
        <v>4.1514260822563598E-2</v>
      </c>
      <c r="E79" s="54">
        <f>+'[1]demanda-enl'!Q180</f>
        <v>24731</v>
      </c>
      <c r="F79" s="54">
        <f>+[1]demanda!Q182</f>
        <v>9255271</v>
      </c>
      <c r="G79" s="55">
        <f>+'[1]demanda-enl'!Q183</f>
        <v>5.3096827985090744E-3</v>
      </c>
      <c r="H79" s="54">
        <f>+'[1]demanda-enl'!Q184</f>
        <v>48883</v>
      </c>
      <c r="J79" s="56"/>
      <c r="K79" s="57"/>
      <c r="L79" s="57"/>
    </row>
    <row r="80" spans="1:12">
      <c r="A80" s="58" t="s">
        <v>30</v>
      </c>
      <c r="B80" s="59"/>
      <c r="C80" s="60">
        <f>+[1]demanda!C178</f>
        <v>1306347</v>
      </c>
      <c r="D80" s="61">
        <f>+'[1]demanda-enl'!C179</f>
        <v>2.9113173167290451E-2</v>
      </c>
      <c r="E80" s="60">
        <f>+'[1]demanda-enl'!C180</f>
        <v>36956</v>
      </c>
      <c r="F80" s="60">
        <f>+[1]demanda!C182</f>
        <v>19162392</v>
      </c>
      <c r="G80" s="61">
        <f>+'[1]demanda-enl'!C183</f>
        <v>-1.0730868311003006E-3</v>
      </c>
      <c r="H80" s="60">
        <f>+'[1]demanda-enl'!C184</f>
        <v>-20585</v>
      </c>
      <c r="J80" s="56"/>
      <c r="K80" s="57"/>
    </row>
    <row r="81" spans="1:11">
      <c r="A81" s="49" t="s">
        <v>31</v>
      </c>
      <c r="B81" s="50"/>
      <c r="C81" s="51"/>
      <c r="D81" s="62"/>
      <c r="E81" s="51"/>
      <c r="F81" s="51"/>
      <c r="G81" s="62"/>
      <c r="H81" s="51"/>
      <c r="J81" s="56"/>
    </row>
    <row r="82" spans="1:11">
      <c r="A82" s="52" t="s">
        <v>28</v>
      </c>
      <c r="B82" s="53"/>
      <c r="C82" s="54">
        <f>+[1]demanda!AE178</f>
        <v>1311490</v>
      </c>
      <c r="D82" s="55">
        <f>+'[1]demanda-enl'!AE179</f>
        <v>1.3379179786350281E-2</v>
      </c>
      <c r="E82" s="54">
        <f>+'[1]demanda-enl'!AE180</f>
        <v>17315</v>
      </c>
      <c r="F82" s="54">
        <f>+[1]demanda!AE182</f>
        <v>23985202</v>
      </c>
      <c r="G82" s="55">
        <f>+'[1]demanda-enl'!AE183</f>
        <v>-1.7597763561187918E-3</v>
      </c>
      <c r="H82" s="54">
        <f>+'[1]demanda-enl'!AE184</f>
        <v>-42283</v>
      </c>
      <c r="J82" s="56"/>
    </row>
    <row r="83" spans="1:11">
      <c r="A83" s="52" t="s">
        <v>29</v>
      </c>
      <c r="B83" s="53"/>
      <c r="C83" s="54">
        <f>+[1]demanda!AL178</f>
        <v>1834213</v>
      </c>
      <c r="D83" s="55">
        <f>+'[1]demanda-enl'!AL179</f>
        <v>3.3944270449313363E-2</v>
      </c>
      <c r="E83" s="54">
        <f>+'[1]demanda-enl'!AL180</f>
        <v>60217</v>
      </c>
      <c r="F83" s="54">
        <f>+[1]demanda!AL182</f>
        <v>30465285</v>
      </c>
      <c r="G83" s="55">
        <f>+'[1]demanda-enl'!AL183</f>
        <v>1.346898155254217E-2</v>
      </c>
      <c r="H83" s="54">
        <f>+'[1]demanda-enl'!AL184</f>
        <v>404883</v>
      </c>
      <c r="K83" s="57"/>
    </row>
    <row r="84" spans="1:11">
      <c r="A84" s="58" t="s">
        <v>30</v>
      </c>
      <c r="B84" s="59"/>
      <c r="C84" s="60">
        <f>+[1]demanda!X178</f>
        <v>3145703</v>
      </c>
      <c r="D84" s="61">
        <f>+'[1]demanda-enl'!X179</f>
        <v>2.5269777988254249E-2</v>
      </c>
      <c r="E84" s="60">
        <f>+'[1]demanda-enl'!X180</f>
        <v>77532</v>
      </c>
      <c r="F84" s="60">
        <f>+[1]demanda!X182</f>
        <v>54450489</v>
      </c>
      <c r="G84" s="61">
        <f>+'[1]demanda-enl'!X183</f>
        <v>6.7039595520519413E-3</v>
      </c>
      <c r="H84" s="60">
        <f>+'[1]demanda-enl'!X184</f>
        <v>362603</v>
      </c>
    </row>
    <row r="85" spans="1:11">
      <c r="A85" s="49" t="s">
        <v>32</v>
      </c>
      <c r="B85" s="50"/>
      <c r="C85" s="51"/>
      <c r="D85" s="51"/>
      <c r="E85" s="51"/>
      <c r="F85" s="51"/>
      <c r="G85" s="51"/>
      <c r="H85" s="51"/>
    </row>
    <row r="86" spans="1:11">
      <c r="A86" s="52" t="s">
        <v>28</v>
      </c>
      <c r="B86" s="53"/>
      <c r="C86" s="63">
        <f>+'[1]demanda-enl'!J204</f>
        <v>1.9120912445527218</v>
      </c>
      <c r="D86" s="63" t="s">
        <v>33</v>
      </c>
      <c r="E86" s="63">
        <f>+'[1]demanda-enl'!J206</f>
        <v>-8.9959972340336591E-3</v>
      </c>
      <c r="F86" s="63">
        <f>+'[1]demanda-enl'!J208</f>
        <v>2.421005286599291</v>
      </c>
      <c r="G86" s="63" t="s">
        <v>33</v>
      </c>
      <c r="H86" s="63">
        <f>+'[1]demanda-enl'!J210</f>
        <v>1.2618270918178354E-2</v>
      </c>
    </row>
    <row r="87" spans="1:11">
      <c r="A87" s="52" t="s">
        <v>29</v>
      </c>
      <c r="B87" s="53"/>
      <c r="C87" s="63">
        <f>+'[1]demanda-enl'!Q204</f>
        <v>2.9562433314959691</v>
      </c>
      <c r="D87" s="63" t="s">
        <v>33</v>
      </c>
      <c r="E87" s="63">
        <f>+'[1]demanda-enl'!Q206</f>
        <v>-2.1644042333814451E-2</v>
      </c>
      <c r="F87" s="63">
        <f>+'[1]demanda-enl'!Q208</f>
        <v>3.2916686070024315</v>
      </c>
      <c r="G87" s="63" t="s">
        <v>33</v>
      </c>
      <c r="H87" s="63">
        <f>+'[1]demanda-enl'!Q210</f>
        <v>2.6500769192423945E-2</v>
      </c>
    </row>
    <row r="88" spans="1:11">
      <c r="A88" s="58" t="s">
        <v>30</v>
      </c>
      <c r="B88" s="59"/>
      <c r="C88" s="64">
        <f>+'[1]demanda-enl'!C204</f>
        <v>2.4080148689437033</v>
      </c>
      <c r="D88" s="64" t="s">
        <v>33</v>
      </c>
      <c r="E88" s="64">
        <f>+'[1]demanda-enl'!C206</f>
        <v>-9.0268463355132056E-3</v>
      </c>
      <c r="F88" s="64">
        <f>+'[1]demanda-enl'!C208</f>
        <v>2.8415288133130772</v>
      </c>
      <c r="G88" s="64" t="s">
        <v>33</v>
      </c>
      <c r="H88" s="64">
        <f>+'[1]demanda-enl'!C210</f>
        <v>2.1951539149635213E-2</v>
      </c>
    </row>
    <row r="89" spans="1:11">
      <c r="A89" s="49" t="s">
        <v>34</v>
      </c>
      <c r="B89" s="50"/>
      <c r="C89" s="51"/>
      <c r="D89" s="51"/>
      <c r="E89" s="51"/>
      <c r="F89" s="51"/>
      <c r="G89" s="51"/>
      <c r="H89" s="51"/>
    </row>
    <row r="90" spans="1:11">
      <c r="A90" s="52" t="s">
        <v>28</v>
      </c>
      <c r="B90" s="53"/>
      <c r="C90" s="65">
        <f>([1]demanda!AE178/[1]demanda!AD178)</f>
        <v>0.17421282500437363</v>
      </c>
      <c r="D90" s="66" t="s">
        <v>33</v>
      </c>
      <c r="E90" s="67">
        <f>(([1]demanda!AE178/[1]demanda!AD178)-([1]demanda!AE177/[1]demanda!AD177))*100</f>
        <v>0.34416055909185228</v>
      </c>
      <c r="F90" s="65">
        <f>([1]demanda!AE182/[1]demanda!AD182)</f>
        <v>0.20937545630000029</v>
      </c>
      <c r="G90" s="66" t="s">
        <v>33</v>
      </c>
      <c r="H90" s="67">
        <f>(([1]demanda!AE182/[1]demanda!AD182)-([1]demanda!AE181/[1]demanda!AD181))*100</f>
        <v>1.0648147109124095E-2</v>
      </c>
    </row>
    <row r="91" spans="1:11">
      <c r="A91" s="52" t="s">
        <v>29</v>
      </c>
      <c r="B91" s="53"/>
      <c r="C91" s="65">
        <f>([1]demanda!AL178/[1]demanda!AK178)</f>
        <v>0.14359720104091966</v>
      </c>
      <c r="D91" s="66" t="s">
        <v>33</v>
      </c>
      <c r="E91" s="67">
        <f>(([1]demanda!AL178/[1]demanda!AK178)-([1]demanda!AL177/[1]demanda!AK177))*100</f>
        <v>5.28830819143844E-2</v>
      </c>
      <c r="F91" s="65">
        <f>([1]demanda!AL182/[1]demanda!AK182)</f>
        <v>0.13041244522305823</v>
      </c>
      <c r="G91" s="66" t="s">
        <v>33</v>
      </c>
      <c r="H91" s="67">
        <f>(([1]demanda!AL182/[1]demanda!AK182)-([1]demanda!AL181/[1]demanda!AK181))*100</f>
        <v>-1.5820133485106025E-2</v>
      </c>
    </row>
    <row r="92" spans="1:11">
      <c r="A92" s="52" t="s">
        <v>30</v>
      </c>
      <c r="B92" s="53"/>
      <c r="C92" s="65">
        <f>([1]demanda!X178/[1]demanda!W178)</f>
        <v>0.15494996874847763</v>
      </c>
      <c r="D92" s="67" t="s">
        <v>33</v>
      </c>
      <c r="E92" s="67">
        <f>(([1]demanda!X178/[1]demanda!W178)-([1]demanda!X177/[1]demanda!W177))*100</f>
        <v>0.13728832548569325</v>
      </c>
      <c r="F92" s="65">
        <f>([1]demanda!X182/[1]demanda!W182)</f>
        <v>0.15639361111095712</v>
      </c>
      <c r="G92" s="67" t="s">
        <v>33</v>
      </c>
      <c r="H92" s="67">
        <f>(([1]demanda!X182/[1]demanda!W182)-([1]demanda!X181/[1]demanda!W181))*100</f>
        <v>-3.6489779900977792E-2</v>
      </c>
    </row>
    <row r="93" spans="1:11">
      <c r="A93" s="49" t="s">
        <v>35</v>
      </c>
      <c r="B93" s="50"/>
      <c r="C93" s="51"/>
      <c r="D93" s="51"/>
      <c r="E93" s="51"/>
      <c r="F93" s="51"/>
      <c r="G93" s="51"/>
      <c r="H93" s="51"/>
    </row>
    <row r="94" spans="1:11">
      <c r="A94" s="58" t="s">
        <v>36</v>
      </c>
      <c r="B94" s="59"/>
      <c r="C94" s="68">
        <f>+[1]oferta!Q178</f>
        <v>32656</v>
      </c>
      <c r="D94" s="69">
        <f>+'[1]oferta-enl'!Q179</f>
        <v>7.3539564088234366E-2</v>
      </c>
      <c r="E94" s="68">
        <f>+'[1]oferta-enl'!Q180</f>
        <v>2237</v>
      </c>
      <c r="F94" s="68">
        <f>+[1]oferta!Q182</f>
        <v>42699.181818181816</v>
      </c>
      <c r="G94" s="69">
        <f>+'[1]oferta-enl'!Q183</f>
        <v>3.5300522840088444E-2</v>
      </c>
      <c r="H94" s="68">
        <f>+'[1]oferta-enl'!Q184</f>
        <v>1455.9090909090883</v>
      </c>
    </row>
    <row r="95" spans="1:11">
      <c r="A95" s="58" t="s">
        <v>37</v>
      </c>
      <c r="B95" s="59"/>
      <c r="C95" s="69">
        <f>'[1]oferta-enl'!J178/100</f>
        <v>0.48070000000000002</v>
      </c>
      <c r="D95" s="64" t="s">
        <v>33</v>
      </c>
      <c r="E95" s="64">
        <f>'[1]oferta-enl'!J180</f>
        <v>0.27000000000000313</v>
      </c>
      <c r="F95" s="69">
        <f>'[1]oferta-enl'!J182/100</f>
        <v>0.57807445106850042</v>
      </c>
      <c r="G95" s="64" t="s">
        <v>33</v>
      </c>
      <c r="H95" s="64">
        <f>'[1]oferta-enl'!J184</f>
        <v>0.16046288618991866</v>
      </c>
    </row>
    <row r="96" spans="1:11">
      <c r="A96" s="58" t="s">
        <v>38</v>
      </c>
      <c r="B96" s="59"/>
      <c r="C96" s="68">
        <f>'[1]oferta-enl'!C178</f>
        <v>216268</v>
      </c>
      <c r="D96" s="69">
        <f>'[1]oferta-enl'!C179</f>
        <v>1.8719323202728289E-2</v>
      </c>
      <c r="E96" s="68">
        <f>'[1]oferta-enl'!C180</f>
        <v>3974</v>
      </c>
      <c r="F96" s="68">
        <f>'[1]oferta-enl'!C182</f>
        <v>274313.90909090912</v>
      </c>
      <c r="G96" s="69">
        <f>'[1]oferta-enl'!C183</f>
        <v>3.3537642728673767E-3</v>
      </c>
      <c r="H96" s="68">
        <f>'[1]oferta-enl'!C184</f>
        <v>916.90909090911737</v>
      </c>
      <c r="I96" s="26"/>
    </row>
    <row r="97" spans="1:12">
      <c r="A97" s="70" t="s">
        <v>39</v>
      </c>
      <c r="B97" s="70"/>
      <c r="C97" s="71"/>
      <c r="D97" s="71"/>
      <c r="E97" s="71"/>
      <c r="F97" s="71"/>
      <c r="G97" s="71"/>
      <c r="H97" s="71"/>
      <c r="I97" s="26"/>
    </row>
    <row r="98" spans="1:12">
      <c r="A98" s="22"/>
      <c r="B98" s="22"/>
      <c r="C98" s="22"/>
      <c r="D98" s="23"/>
      <c r="E98" s="23"/>
      <c r="F98" s="24"/>
      <c r="G98" s="24"/>
      <c r="H98" s="72"/>
      <c r="I98" s="26"/>
    </row>
    <row r="99" spans="1:12">
      <c r="A99" s="22"/>
      <c r="B99" s="22"/>
      <c r="C99" s="22"/>
      <c r="D99" s="23"/>
      <c r="E99" s="23"/>
      <c r="F99" s="24"/>
      <c r="G99" s="24"/>
      <c r="H99" s="23"/>
      <c r="I99" s="26"/>
    </row>
    <row r="100" spans="1:12" ht="29">
      <c r="A100" s="27" t="s">
        <v>40</v>
      </c>
      <c r="B100" s="28"/>
      <c r="C100" s="29"/>
      <c r="D100" s="29"/>
      <c r="E100" s="29"/>
      <c r="F100" s="29"/>
      <c r="G100" s="29"/>
      <c r="H100" s="29"/>
      <c r="I100" s="29"/>
    </row>
    <row r="101" spans="1:12" ht="21.75" customHeight="1">
      <c r="A101" s="30"/>
      <c r="B101" s="30"/>
      <c r="C101" s="31"/>
      <c r="D101" s="31"/>
      <c r="E101" s="31"/>
      <c r="F101" s="31"/>
      <c r="G101" s="31"/>
      <c r="H101" s="31"/>
    </row>
    <row r="102" spans="1:12" ht="26.25" customHeight="1">
      <c r="A102" s="32" t="s">
        <v>9</v>
      </c>
      <c r="B102" s="33"/>
      <c r="C102" s="34" t="str">
        <f>$C$74</f>
        <v>Nov.25</v>
      </c>
      <c r="D102" s="35" t="str">
        <f>$D$74</f>
        <v>Variación mensual                                   Nov.25/Nov.24</v>
      </c>
      <c r="E102" s="36"/>
      <c r="F102" s="37" t="str">
        <f>$F$74</f>
        <v>Acumulado Ene-Nov.25</v>
      </c>
      <c r="G102" s="35" t="str">
        <f>$G$74</f>
        <v>Var. del acumulado                                                       Ene-Nov.25/Ene-Nov.24</v>
      </c>
      <c r="H102" s="36"/>
    </row>
    <row r="103" spans="1:12" ht="16.5" customHeight="1">
      <c r="A103" s="38"/>
      <c r="B103" s="39"/>
      <c r="C103" s="40"/>
      <c r="D103" s="41"/>
      <c r="E103" s="42"/>
      <c r="F103" s="43"/>
      <c r="G103" s="41"/>
      <c r="H103" s="42"/>
    </row>
    <row r="104" spans="1:12">
      <c r="A104" s="44"/>
      <c r="B104" s="45"/>
      <c r="C104" s="46"/>
      <c r="D104" s="47" t="str">
        <f>$D$76</f>
        <v>%</v>
      </c>
      <c r="E104" s="47" t="str">
        <f>$E$76</f>
        <v>Diferencias</v>
      </c>
      <c r="F104" s="48"/>
      <c r="G104" s="47" t="str">
        <f>$G$76</f>
        <v>%</v>
      </c>
      <c r="H104" s="47" t="str">
        <f>$H$76</f>
        <v>Diferencias</v>
      </c>
    </row>
    <row r="105" spans="1:12">
      <c r="A105" s="49" t="s">
        <v>27</v>
      </c>
      <c r="B105" s="50"/>
      <c r="C105" s="51"/>
      <c r="D105" s="51"/>
      <c r="E105" s="51"/>
      <c r="F105" s="51"/>
      <c r="G105" s="51"/>
      <c r="H105" s="51"/>
    </row>
    <row r="106" spans="1:12">
      <c r="A106" s="52" t="s">
        <v>28</v>
      </c>
      <c r="B106" s="53"/>
      <c r="C106" s="54">
        <f>+[1]demanda!AZ178</f>
        <v>42064</v>
      </c>
      <c r="D106" s="55">
        <f>+'[1]demanda-enl'!AZ179</f>
        <v>0.20523767227300072</v>
      </c>
      <c r="E106" s="54">
        <f>+'[1]demanda-enl'!AZ180</f>
        <v>7163</v>
      </c>
      <c r="F106" s="54">
        <f>+[1]demanda!AZ182</f>
        <v>1201335</v>
      </c>
      <c r="G106" s="55">
        <f>+'[1]demanda-enl'!AZ183</f>
        <v>8.5621826390514189E-2</v>
      </c>
      <c r="H106" s="54">
        <f>+'[1]demanda-enl'!AZ184</f>
        <v>94748</v>
      </c>
      <c r="J106" s="56"/>
    </row>
    <row r="107" spans="1:12">
      <c r="A107" s="52" t="s">
        <v>29</v>
      </c>
      <c r="B107" s="53"/>
      <c r="C107" s="54">
        <f>+[1]demanda!BH178</f>
        <v>13556</v>
      </c>
      <c r="D107" s="55">
        <f>+'[1]demanda-enl'!BH179</f>
        <v>-3.0814327589904877E-2</v>
      </c>
      <c r="E107" s="54">
        <f>+'[1]demanda-enl'!BH180</f>
        <v>-431</v>
      </c>
      <c r="F107" s="54">
        <f>+[1]demanda!BH182</f>
        <v>315654</v>
      </c>
      <c r="G107" s="55">
        <f>+'[1]demanda-enl'!BH183</f>
        <v>-1.7186945394085495E-2</v>
      </c>
      <c r="H107" s="54">
        <f>+'[1]demanda-enl'!BH184</f>
        <v>-5520</v>
      </c>
      <c r="J107" s="56"/>
      <c r="K107" s="57"/>
      <c r="L107" s="57"/>
    </row>
    <row r="108" spans="1:12">
      <c r="A108" s="58" t="s">
        <v>30</v>
      </c>
      <c r="B108" s="59"/>
      <c r="C108" s="60">
        <f>+[1]demanda!AR178</f>
        <v>55620</v>
      </c>
      <c r="D108" s="61">
        <f>+'[1]demanda-enl'!AR179</f>
        <v>0.13770250368188508</v>
      </c>
      <c r="E108" s="60">
        <f>+'[1]demanda-enl'!AR180</f>
        <v>6732</v>
      </c>
      <c r="F108" s="60">
        <f>+[1]demanda!AR182</f>
        <v>1516991</v>
      </c>
      <c r="G108" s="61">
        <f>+'[1]demanda-enl'!AR183</f>
        <v>6.2497198408696164E-2</v>
      </c>
      <c r="H108" s="60">
        <f>+'[1]demanda-enl'!AR184</f>
        <v>89231</v>
      </c>
      <c r="J108" s="56"/>
      <c r="K108" s="57"/>
    </row>
    <row r="109" spans="1:12">
      <c r="A109" s="49" t="s">
        <v>31</v>
      </c>
      <c r="B109" s="50"/>
      <c r="C109" s="51"/>
      <c r="D109" s="62"/>
      <c r="E109" s="51"/>
      <c r="F109" s="51"/>
      <c r="G109" s="62"/>
      <c r="H109" s="51"/>
      <c r="J109" s="56"/>
    </row>
    <row r="110" spans="1:12">
      <c r="A110" s="52" t="s">
        <v>28</v>
      </c>
      <c r="B110" s="53"/>
      <c r="C110" s="54">
        <f>+[1]demanda!BX178</f>
        <v>84812</v>
      </c>
      <c r="D110" s="55">
        <f>+'[1]demanda-enl'!BX179</f>
        <v>0.10533037925192223</v>
      </c>
      <c r="E110" s="54">
        <f>+'[1]demanda-enl'!BX180</f>
        <v>8082</v>
      </c>
      <c r="F110" s="54">
        <f>+[1]demanda!BX182</f>
        <v>3848551</v>
      </c>
      <c r="G110" s="55">
        <f>+'[1]demanda-enl'!BX183</f>
        <v>3.9303431532726085E-2</v>
      </c>
      <c r="H110" s="54">
        <f>+'[1]demanda-enl'!BX184</f>
        <v>145541</v>
      </c>
      <c r="J110" s="56"/>
    </row>
    <row r="111" spans="1:12">
      <c r="A111" s="52" t="s">
        <v>29</v>
      </c>
      <c r="B111" s="53"/>
      <c r="C111" s="54">
        <f>+[1]demanda!CF178</f>
        <v>52324</v>
      </c>
      <c r="D111" s="55">
        <f>+'[1]demanda-enl'!CF179</f>
        <v>0.11389279175714218</v>
      </c>
      <c r="E111" s="54">
        <f>+'[1]demanda-enl'!CF180</f>
        <v>5350</v>
      </c>
      <c r="F111" s="54">
        <f>+[1]demanda!CF182</f>
        <v>1336401</v>
      </c>
      <c r="G111" s="55">
        <f>+'[1]demanda-enl'!CF183</f>
        <v>1.6473954585766615E-2</v>
      </c>
      <c r="H111" s="54">
        <f>+'[1]demanda-enl'!CF184</f>
        <v>21659</v>
      </c>
      <c r="K111" s="57"/>
    </row>
    <row r="112" spans="1:12">
      <c r="A112" s="58" t="s">
        <v>30</v>
      </c>
      <c r="B112" s="59"/>
      <c r="C112" s="60">
        <f>+[1]demanda!BP178</f>
        <v>137136</v>
      </c>
      <c r="D112" s="61">
        <f>+'[1]demanda-enl'!BP179</f>
        <v>0.10858177585203399</v>
      </c>
      <c r="E112" s="60">
        <f>+'[1]demanda-enl'!BP180</f>
        <v>13432</v>
      </c>
      <c r="F112" s="60">
        <f>+[1]demanda!BP182</f>
        <v>5184952</v>
      </c>
      <c r="G112" s="61">
        <f>+'[1]demanda-enl'!BP183</f>
        <v>3.3321488722143133E-2</v>
      </c>
      <c r="H112" s="60">
        <f>+'[1]demanda-enl'!BP184</f>
        <v>167199</v>
      </c>
    </row>
    <row r="113" spans="1:9">
      <c r="A113" s="49" t="s">
        <v>32</v>
      </c>
      <c r="B113" s="50"/>
      <c r="C113" s="51"/>
      <c r="D113" s="51"/>
      <c r="E113" s="51"/>
      <c r="F113" s="51"/>
      <c r="G113" s="51"/>
      <c r="H113" s="51"/>
    </row>
    <row r="114" spans="1:9">
      <c r="A114" s="52" t="s">
        <v>28</v>
      </c>
      <c r="B114" s="53"/>
      <c r="C114" s="63">
        <f>+'[1]demanda-enl'!AZ204</f>
        <v>2.0162609357170025</v>
      </c>
      <c r="D114" s="63" t="s">
        <v>33</v>
      </c>
      <c r="E114" s="63">
        <f>+'[1]demanda-enl'!AZ206</f>
        <v>-0.18224340513283011</v>
      </c>
      <c r="F114" s="63">
        <f>+'[1]demanda-enl'!AZ208</f>
        <v>3.2035618707521216</v>
      </c>
      <c r="G114" s="63" t="s">
        <v>33</v>
      </c>
      <c r="H114" s="63">
        <f>+'[1]demanda-enl'!AZ210</f>
        <v>-0.14277239849195933</v>
      </c>
    </row>
    <row r="115" spans="1:9">
      <c r="A115" s="52" t="s">
        <v>29</v>
      </c>
      <c r="B115" s="53"/>
      <c r="C115" s="63">
        <f>+'[1]demanda-enl'!BH204</f>
        <v>3.8598406609619356</v>
      </c>
      <c r="D115" s="63" t="s">
        <v>33</v>
      </c>
      <c r="E115" s="63">
        <f>+'[1]demanda-enl'!BH206</f>
        <v>0.50143642846032677</v>
      </c>
      <c r="F115" s="63">
        <f>+'[1]demanda-enl'!BH208</f>
        <v>4.2337527799425958</v>
      </c>
      <c r="G115" s="63" t="s">
        <v>33</v>
      </c>
      <c r="H115" s="63">
        <f>+'[1]demanda-enl'!BH210</f>
        <v>0.14020224347326771</v>
      </c>
    </row>
    <row r="116" spans="1:9">
      <c r="A116" s="58" t="s">
        <v>30</v>
      </c>
      <c r="B116" s="59"/>
      <c r="C116" s="64">
        <f>+'[1]demanda-enl'!AR204</f>
        <v>2.4655879180151024</v>
      </c>
      <c r="D116" s="64" t="s">
        <v>33</v>
      </c>
      <c r="E116" s="64">
        <f>+'[1]demanda-enl'!AR206</f>
        <v>-6.4767179350304183E-2</v>
      </c>
      <c r="F116" s="64">
        <f>+'[1]demanda-enl'!AR208</f>
        <v>3.4179187615483544</v>
      </c>
      <c r="G116" s="64" t="s">
        <v>33</v>
      </c>
      <c r="H116" s="64">
        <f>+'[1]demanda-enl'!AR210</f>
        <v>-9.6504530881746042E-2</v>
      </c>
    </row>
    <row r="117" spans="1:9">
      <c r="A117" s="49" t="s">
        <v>41</v>
      </c>
      <c r="B117" s="50"/>
      <c r="C117" s="51"/>
      <c r="D117" s="51"/>
      <c r="E117" s="51"/>
      <c r="F117" s="51"/>
      <c r="G117" s="51"/>
      <c r="H117" s="51"/>
    </row>
    <row r="118" spans="1:9">
      <c r="A118" s="52" t="s">
        <v>28</v>
      </c>
      <c r="B118" s="53"/>
      <c r="C118" s="65">
        <f>([1]demanda!BX178/[1]demanda!AE178)</f>
        <v>6.466843056370998E-2</v>
      </c>
      <c r="D118" s="66" t="s">
        <v>33</v>
      </c>
      <c r="E118" s="67">
        <f>(([1]demanda!BX178/[1]demanda!AE178)-([1]demanda!BX177/[1]demanda!AE177))*100</f>
        <v>0.53796944963311466</v>
      </c>
      <c r="F118" s="65">
        <f>([1]demanda!BX182/[1]demanda!AE182)</f>
        <v>0.16045522568457002</v>
      </c>
      <c r="G118" s="66" t="s">
        <v>33</v>
      </c>
      <c r="H118" s="67">
        <f>(([1]demanda!BX182/[1]demanda!AE182)-([1]demanda!BX181/[1]demanda!AE181))*100</f>
        <v>0.63396368079148002</v>
      </c>
    </row>
    <row r="119" spans="1:9">
      <c r="A119" s="52" t="s">
        <v>29</v>
      </c>
      <c r="B119" s="53"/>
      <c r="C119" s="65">
        <f>([1]demanda!CF178/[1]demanda!AL178)</f>
        <v>2.8526676018543102E-2</v>
      </c>
      <c r="D119" s="66" t="s">
        <v>33</v>
      </c>
      <c r="E119" s="67">
        <f>(([1]demanda!CF178/[1]demanda!AL178)-([1]demanda!CF177/[1]demanda!AL177))*100</f>
        <v>0.20474731342073998</v>
      </c>
      <c r="F119" s="65">
        <f>([1]demanda!CF182/[1]demanda!AL182)</f>
        <v>4.3866354770684075E-2</v>
      </c>
      <c r="G119" s="66" t="s">
        <v>33</v>
      </c>
      <c r="H119" s="67">
        <f>(([1]demanda!CF182/[1]demanda!AL182)-([1]demanda!CF181/[1]demanda!AL181))*100</f>
        <v>1.2968085660933909E-2</v>
      </c>
    </row>
    <row r="120" spans="1:9">
      <c r="A120" s="52" t="s">
        <v>30</v>
      </c>
      <c r="B120" s="53"/>
      <c r="C120" s="65">
        <f>([1]demanda!BP178/[1]demanda!X178)</f>
        <v>4.3594706811164306E-2</v>
      </c>
      <c r="D120" s="67" t="s">
        <v>33</v>
      </c>
      <c r="E120" s="67">
        <f>(([1]demanda!BP178/[1]demanda!X178)-([1]demanda!BP177/[1]demanda!X177))*100</f>
        <v>0.32762239104394131</v>
      </c>
      <c r="F120" s="65">
        <f>([1]demanda!BP182/[1]demanda!X182)</f>
        <v>9.5223240327557024E-2</v>
      </c>
      <c r="G120" s="67" t="s">
        <v>33</v>
      </c>
      <c r="H120" s="67">
        <f>(([1]demanda!BP182/[1]demanda!X182)-([1]demanda!BP181/[1]demanda!X181))*100</f>
        <v>0.24528739649300885</v>
      </c>
    </row>
    <row r="121" spans="1:9">
      <c r="A121" s="49" t="s">
        <v>35</v>
      </c>
      <c r="B121" s="50"/>
      <c r="C121" s="51"/>
      <c r="D121" s="51"/>
      <c r="E121" s="51"/>
      <c r="F121" s="51"/>
      <c r="G121" s="51"/>
      <c r="H121" s="51"/>
    </row>
    <row r="122" spans="1:9">
      <c r="A122" s="58" t="s">
        <v>36</v>
      </c>
      <c r="B122" s="59"/>
      <c r="C122" s="68">
        <f>+[1]oferta!AM178</f>
        <v>1509</v>
      </c>
      <c r="D122" s="69">
        <f>+'[1]oferta-enl'!AM179</f>
        <v>0.16166281755196299</v>
      </c>
      <c r="E122" s="68">
        <f>+'[1]oferta-enl'!AM180</f>
        <v>210</v>
      </c>
      <c r="F122" s="68">
        <f>+[1]oferta!AM182</f>
        <v>3568.5454545454545</v>
      </c>
      <c r="G122" s="69">
        <f>+'[1]oferta-enl'!AM183</f>
        <v>3.1642575558475716E-2</v>
      </c>
      <c r="H122" s="68">
        <f>+'[1]oferta-enl'!AM184</f>
        <v>109.4545454545455</v>
      </c>
    </row>
    <row r="123" spans="1:9">
      <c r="A123" s="58" t="s">
        <v>37</v>
      </c>
      <c r="B123" s="59"/>
      <c r="C123" s="69">
        <f>'[1]oferta-enl'!AE178/100</f>
        <v>0.30499999999999999</v>
      </c>
      <c r="D123" s="64" t="s">
        <v>33</v>
      </c>
      <c r="E123" s="64">
        <f>'[1]oferta-enl'!AE180</f>
        <v>0.10999999999999943</v>
      </c>
      <c r="F123" s="69">
        <f>'[1]oferta-enl'!AE182/100</f>
        <v>0.50443914752697361</v>
      </c>
      <c r="G123" s="64" t="s">
        <v>33</v>
      </c>
      <c r="H123" s="64">
        <f>'[1]oferta-enl'!AE184</f>
        <v>2.044704261669466</v>
      </c>
    </row>
    <row r="124" spans="1:9">
      <c r="A124" s="58" t="s">
        <v>38</v>
      </c>
      <c r="B124" s="59"/>
      <c r="C124" s="68">
        <f>'[1]oferta-enl'!W178</f>
        <v>14925</v>
      </c>
      <c r="D124" s="69">
        <f>'[1]oferta-enl'!W179</f>
        <v>0.10326729745712604</v>
      </c>
      <c r="E124" s="68">
        <f>'[1]oferta-enl'!W180</f>
        <v>1397</v>
      </c>
      <c r="F124" s="68">
        <f>'[1]oferta-enl'!W182</f>
        <v>29785</v>
      </c>
      <c r="G124" s="69">
        <f>'[1]oferta-enl'!W183</f>
        <v>-1.5024624536765785E-3</v>
      </c>
      <c r="H124" s="68">
        <f>'[1]oferta-enl'!W184</f>
        <v>-44.818181818180165</v>
      </c>
      <c r="I124" s="26"/>
    </row>
    <row r="125" spans="1:9">
      <c r="A125" s="70" t="str">
        <f>($A$97)</f>
        <v>Fuente: Oficina del Dato a partir de datos de Encuesta de Ocupación Hotelera (INE)</v>
      </c>
      <c r="B125" s="70"/>
      <c r="C125" s="71"/>
      <c r="D125" s="71"/>
      <c r="E125" s="71"/>
      <c r="F125" s="71"/>
      <c r="G125" s="71"/>
      <c r="H125" s="71"/>
      <c r="I125" s="26"/>
    </row>
    <row r="126" spans="1:9">
      <c r="B126" s="22"/>
      <c r="C126" s="22"/>
      <c r="D126" s="23"/>
      <c r="E126" s="23"/>
      <c r="F126" s="24"/>
      <c r="G126" s="24"/>
      <c r="I126" s="26"/>
    </row>
    <row r="127" spans="1:9">
      <c r="A127" s="22"/>
      <c r="B127" s="22"/>
      <c r="C127" s="22"/>
      <c r="D127" s="23"/>
      <c r="E127" s="23"/>
      <c r="F127" s="24"/>
      <c r="G127" s="24"/>
      <c r="H127" s="23"/>
      <c r="I127" s="26"/>
    </row>
    <row r="128" spans="1:9" ht="29">
      <c r="A128" s="27" t="s">
        <v>42</v>
      </c>
      <c r="B128" s="28"/>
      <c r="C128" s="29"/>
      <c r="D128" s="29"/>
      <c r="E128" s="29"/>
      <c r="F128" s="29"/>
      <c r="G128" s="29"/>
      <c r="H128" s="29"/>
      <c r="I128" s="29"/>
    </row>
    <row r="129" spans="1:12" ht="21.75" customHeight="1">
      <c r="A129" s="30"/>
      <c r="B129" s="30"/>
      <c r="C129" s="31"/>
      <c r="D129" s="31"/>
      <c r="E129" s="31"/>
      <c r="F129" s="31"/>
      <c r="G129" s="31"/>
      <c r="H129" s="31"/>
    </row>
    <row r="130" spans="1:12" ht="26.25" customHeight="1">
      <c r="A130" s="32" t="s">
        <v>10</v>
      </c>
      <c r="B130" s="33"/>
      <c r="C130" s="34" t="str">
        <f>$C$74</f>
        <v>Nov.25</v>
      </c>
      <c r="D130" s="35" t="str">
        <f>$D$74</f>
        <v>Variación mensual                                   Nov.25/Nov.24</v>
      </c>
      <c r="E130" s="36"/>
      <c r="F130" s="37" t="str">
        <f>$F$74</f>
        <v>Acumulado Ene-Nov.25</v>
      </c>
      <c r="G130" s="35" t="str">
        <f>$G$74</f>
        <v>Var. del acumulado                                                       Ene-Nov.25/Ene-Nov.24</v>
      </c>
      <c r="H130" s="36"/>
    </row>
    <row r="131" spans="1:12" ht="16.5" customHeight="1">
      <c r="A131" s="38"/>
      <c r="B131" s="39"/>
      <c r="C131" s="40"/>
      <c r="D131" s="41"/>
      <c r="E131" s="42"/>
      <c r="F131" s="43"/>
      <c r="G131" s="41"/>
      <c r="H131" s="42"/>
    </row>
    <row r="132" spans="1:12">
      <c r="A132" s="44"/>
      <c r="B132" s="45"/>
      <c r="C132" s="46"/>
      <c r="D132" s="47" t="str">
        <f>$D$76</f>
        <v>%</v>
      </c>
      <c r="E132" s="47" t="str">
        <f>$E$76</f>
        <v>Diferencias</v>
      </c>
      <c r="F132" s="48"/>
      <c r="G132" s="47" t="str">
        <f>$G$76</f>
        <v>%</v>
      </c>
      <c r="H132" s="47" t="str">
        <f>$H$76</f>
        <v>Diferencias</v>
      </c>
    </row>
    <row r="133" spans="1:12">
      <c r="A133" s="49" t="s">
        <v>27</v>
      </c>
      <c r="B133" s="50"/>
      <c r="C133" s="51"/>
      <c r="D133" s="51"/>
      <c r="E133" s="51"/>
      <c r="F133" s="51"/>
      <c r="G133" s="51"/>
      <c r="H133" s="51"/>
    </row>
    <row r="134" spans="1:12">
      <c r="A134" s="52" t="s">
        <v>28</v>
      </c>
      <c r="B134" s="53"/>
      <c r="C134" s="54">
        <f>+[1]demanda!BA178</f>
        <v>101636</v>
      </c>
      <c r="D134" s="55">
        <f>+'[1]demanda-enl'!BA179</f>
        <v>9.6716411468281027E-2</v>
      </c>
      <c r="E134" s="54">
        <f>+'[1]demanda-enl'!BA180</f>
        <v>8963</v>
      </c>
      <c r="F134" s="54">
        <f>+[1]demanda!BA182</f>
        <v>1895328</v>
      </c>
      <c r="G134" s="55">
        <f>+'[1]demanda-enl'!BA183</f>
        <v>2.8685870907339206E-2</v>
      </c>
      <c r="H134" s="54">
        <f>+'[1]demanda-enl'!BA184</f>
        <v>52853</v>
      </c>
      <c r="J134" s="56"/>
    </row>
    <row r="135" spans="1:12">
      <c r="A135" s="52" t="s">
        <v>29</v>
      </c>
      <c r="B135" s="53"/>
      <c r="C135" s="54">
        <f>+[1]demanda!BI178</f>
        <v>53566</v>
      </c>
      <c r="D135" s="55">
        <f>+'[1]demanda-enl'!BI179</f>
        <v>9.2113847659435644E-2</v>
      </c>
      <c r="E135" s="54">
        <f>+'[1]demanda-enl'!BI180</f>
        <v>4518</v>
      </c>
      <c r="F135" s="54">
        <f>+[1]demanda!BI182</f>
        <v>892989</v>
      </c>
      <c r="G135" s="55">
        <f>+'[1]demanda-enl'!BI183</f>
        <v>3.5433495610426302E-3</v>
      </c>
      <c r="H135" s="54">
        <f>+'[1]demanda-enl'!BI184</f>
        <v>3153</v>
      </c>
      <c r="J135" s="56"/>
      <c r="K135" s="57"/>
      <c r="L135" s="57"/>
    </row>
    <row r="136" spans="1:12">
      <c r="A136" s="58" t="s">
        <v>30</v>
      </c>
      <c r="B136" s="59"/>
      <c r="C136" s="60">
        <f>+[1]demanda!AS178</f>
        <v>155202</v>
      </c>
      <c r="D136" s="61">
        <f>+'[1]demanda-enl'!AS179</f>
        <v>9.5123517333352225E-2</v>
      </c>
      <c r="E136" s="60">
        <f>+'[1]demanda-enl'!AS180</f>
        <v>13481</v>
      </c>
      <c r="F136" s="60">
        <f>+[1]demanda!AS182</f>
        <v>2788317</v>
      </c>
      <c r="G136" s="61">
        <f>+'[1]demanda-enl'!AS183</f>
        <v>2.049729313489812E-2</v>
      </c>
      <c r="H136" s="60">
        <f>+'[1]demanda-enl'!AS184</f>
        <v>56005</v>
      </c>
      <c r="J136" s="56"/>
      <c r="K136" s="57"/>
    </row>
    <row r="137" spans="1:12">
      <c r="A137" s="49" t="s">
        <v>31</v>
      </c>
      <c r="B137" s="50"/>
      <c r="C137" s="51"/>
      <c r="D137" s="62"/>
      <c r="E137" s="51"/>
      <c r="F137" s="51"/>
      <c r="G137" s="62"/>
      <c r="H137" s="51"/>
      <c r="J137" s="56"/>
    </row>
    <row r="138" spans="1:12">
      <c r="A138" s="52" t="s">
        <v>28</v>
      </c>
      <c r="B138" s="53"/>
      <c r="C138" s="54">
        <f>+[1]demanda!BY178</f>
        <v>211342</v>
      </c>
      <c r="D138" s="55">
        <f>+'[1]demanda-enl'!BY179</f>
        <v>6.7912401087406815E-2</v>
      </c>
      <c r="E138" s="54">
        <f>+'[1]demanda-enl'!BY180</f>
        <v>13440</v>
      </c>
      <c r="F138" s="54">
        <f>+[1]demanda!BY182</f>
        <v>5229632</v>
      </c>
      <c r="G138" s="55">
        <f>+'[1]demanda-enl'!BY183</f>
        <v>3.6437606425651969E-2</v>
      </c>
      <c r="H138" s="54">
        <f>+'[1]demanda-enl'!BY184</f>
        <v>183856</v>
      </c>
      <c r="J138" s="56"/>
    </row>
    <row r="139" spans="1:12">
      <c r="A139" s="52" t="s">
        <v>29</v>
      </c>
      <c r="B139" s="53"/>
      <c r="C139" s="54">
        <f>+[1]demanda!CG178</f>
        <v>161362</v>
      </c>
      <c r="D139" s="55">
        <f>+'[1]demanda-enl'!CG179</f>
        <v>0.1232684088156264</v>
      </c>
      <c r="E139" s="54">
        <f>+'[1]demanda-enl'!CG180</f>
        <v>17708</v>
      </c>
      <c r="F139" s="54">
        <f>+[1]demanda!CG182</f>
        <v>3189641</v>
      </c>
      <c r="G139" s="55">
        <f>+'[1]demanda-enl'!CG183</f>
        <v>9.2896743740986665E-3</v>
      </c>
      <c r="H139" s="54">
        <f>+'[1]demanda-enl'!CG184</f>
        <v>29358</v>
      </c>
      <c r="K139" s="57"/>
    </row>
    <row r="140" spans="1:12">
      <c r="A140" s="58" t="s">
        <v>30</v>
      </c>
      <c r="B140" s="59"/>
      <c r="C140" s="60">
        <f>+[1]demanda!BQ178</f>
        <v>372704</v>
      </c>
      <c r="D140" s="61">
        <f>+'[1]demanda-enl'!BQ179</f>
        <v>9.1194416142594381E-2</v>
      </c>
      <c r="E140" s="60">
        <f>+'[1]demanda-enl'!BQ180</f>
        <v>31148</v>
      </c>
      <c r="F140" s="60">
        <f>+[1]demanda!BQ182</f>
        <v>8419274</v>
      </c>
      <c r="G140" s="61">
        <f>+'[1]demanda-enl'!BQ183</f>
        <v>2.598275566660635E-2</v>
      </c>
      <c r="H140" s="60">
        <f>+'[1]demanda-enl'!BQ184</f>
        <v>213216</v>
      </c>
    </row>
    <row r="141" spans="1:12">
      <c r="A141" s="49" t="s">
        <v>32</v>
      </c>
      <c r="B141" s="50"/>
      <c r="C141" s="51"/>
      <c r="D141" s="51"/>
      <c r="E141" s="51"/>
      <c r="F141" s="51"/>
      <c r="G141" s="51"/>
      <c r="H141" s="51"/>
    </row>
    <row r="142" spans="1:12">
      <c r="A142" s="52" t="s">
        <v>28</v>
      </c>
      <c r="B142" s="53"/>
      <c r="C142" s="63">
        <f>+'[1]demanda-enl'!BA204</f>
        <v>2.0794009996457947</v>
      </c>
      <c r="D142" s="63" t="s">
        <v>33</v>
      </c>
      <c r="E142" s="63">
        <f>+'[1]demanda-enl'!BA206</f>
        <v>-5.6086143319254322E-2</v>
      </c>
      <c r="F142" s="63">
        <f>+'[1]demanda-enl'!BA208</f>
        <v>2.7592226780799947</v>
      </c>
      <c r="G142" s="63" t="s">
        <v>33</v>
      </c>
      <c r="H142" s="63">
        <f>+'[1]demanda-enl'!BA210</f>
        <v>2.0636808529525652E-2</v>
      </c>
    </row>
    <row r="143" spans="1:12">
      <c r="A143" s="52" t="s">
        <v>29</v>
      </c>
      <c r="B143" s="53"/>
      <c r="C143" s="63">
        <f>+'[1]demanda-enl'!BI204</f>
        <v>3.0123959227868422</v>
      </c>
      <c r="D143" s="63" t="s">
        <v>33</v>
      </c>
      <c r="E143" s="63">
        <f>+'[1]demanda-enl'!BI206</f>
        <v>8.3550709934126388E-2</v>
      </c>
      <c r="F143" s="63">
        <f>+'[1]demanda-enl'!BI208</f>
        <v>3.5718704261754626</v>
      </c>
      <c r="G143" s="63" t="s">
        <v>33</v>
      </c>
      <c r="H143" s="63">
        <f>+'[1]demanda-enl'!BI210</f>
        <v>2.0336210881858108E-2</v>
      </c>
    </row>
    <row r="144" spans="1:12">
      <c r="A144" s="58" t="s">
        <v>30</v>
      </c>
      <c r="B144" s="59"/>
      <c r="C144" s="64">
        <f>+'[1]demanda-enl'!AS204</f>
        <v>2.4014123529335962</v>
      </c>
      <c r="D144" s="64" t="s">
        <v>33</v>
      </c>
      <c r="E144" s="64">
        <f>+'[1]demanda-enl'!AS206</f>
        <v>-8.6468478905583623E-3</v>
      </c>
      <c r="F144" s="64">
        <f>+'[1]demanda-enl'!AS208</f>
        <v>3.0194823615822735</v>
      </c>
      <c r="G144" s="64" t="s">
        <v>33</v>
      </c>
      <c r="H144" s="64">
        <f>+'[1]demanda-enl'!AS210</f>
        <v>1.6143797025956363E-2</v>
      </c>
    </row>
    <row r="145" spans="1:9">
      <c r="A145" s="49" t="s">
        <v>41</v>
      </c>
      <c r="B145" s="50"/>
      <c r="C145" s="51"/>
      <c r="D145" s="51"/>
      <c r="E145" s="51"/>
      <c r="F145" s="51"/>
      <c r="G145" s="51"/>
      <c r="H145" s="51"/>
    </row>
    <row r="146" spans="1:9">
      <c r="A146" s="52" t="s">
        <v>28</v>
      </c>
      <c r="B146" s="53"/>
      <c r="C146" s="65">
        <f>([1]demanda!BY178/[1]demanda!AE178)</f>
        <v>0.16114648224538503</v>
      </c>
      <c r="D146" s="66" t="s">
        <v>33</v>
      </c>
      <c r="E146" s="67">
        <f>(([1]demanda!BY178/[1]demanda!AE178)-([1]demanda!BY177/[1]demanda!AE177))*100</f>
        <v>0.82289865434899967</v>
      </c>
      <c r="F146" s="65">
        <f>([1]demanda!BY182/[1]demanda!AE182)</f>
        <v>0.21803577055552836</v>
      </c>
      <c r="G146" s="66" t="s">
        <v>33</v>
      </c>
      <c r="H146" s="67">
        <f>(([1]demanda!BY182/[1]demanda!AE182)-([1]demanda!BY181/[1]demanda!AE181))*100</f>
        <v>0.80355978366607739</v>
      </c>
    </row>
    <row r="147" spans="1:9">
      <c r="A147" s="52" t="s">
        <v>29</v>
      </c>
      <c r="B147" s="53"/>
      <c r="C147" s="65">
        <f>([1]demanda!CG178/[1]demanda!AL178)</f>
        <v>8.7973425114749482E-2</v>
      </c>
      <c r="D147" s="66" t="s">
        <v>33</v>
      </c>
      <c r="E147" s="67">
        <f>(([1]demanda!CG178/[1]demanda!AL178)-([1]demanda!CG177/[1]demanda!AL177))*100</f>
        <v>0.69957904413905792</v>
      </c>
      <c r="F147" s="65">
        <f>([1]demanda!CG182/[1]demanda!AL182)</f>
        <v>0.10469755986198717</v>
      </c>
      <c r="G147" s="66" t="s">
        <v>33</v>
      </c>
      <c r="H147" s="67">
        <f>(([1]demanda!CG182/[1]demanda!AL182)-([1]demanda!CG181/[1]demanda!AL181))*100</f>
        <v>-4.3353585655976634E-2</v>
      </c>
    </row>
    <row r="148" spans="1:9">
      <c r="A148" s="52" t="s">
        <v>30</v>
      </c>
      <c r="B148" s="53"/>
      <c r="C148" s="65">
        <f>([1]demanda!BQ178/[1]demanda!X178)</f>
        <v>0.11848035240453406</v>
      </c>
      <c r="D148" s="67" t="s">
        <v>33</v>
      </c>
      <c r="E148" s="67">
        <f>(([1]demanda!BQ178/[1]demanda!X178)-([1]demanda!BQ177/[1]demanda!X177))*100</f>
        <v>0.71580043346253097</v>
      </c>
      <c r="F148" s="65">
        <f>([1]demanda!BQ182/[1]demanda!X182)</f>
        <v>0.15462255995533852</v>
      </c>
      <c r="G148" s="67" t="s">
        <v>33</v>
      </c>
      <c r="H148" s="67">
        <f>(([1]demanda!BQ182/[1]demanda!X182)-([1]demanda!BQ181/[1]demanda!X181))*100</f>
        <v>0.29054453319272977</v>
      </c>
    </row>
    <row r="149" spans="1:9">
      <c r="A149" s="49" t="s">
        <v>35</v>
      </c>
      <c r="B149" s="50"/>
      <c r="C149" s="51"/>
      <c r="D149" s="51"/>
      <c r="E149" s="51"/>
      <c r="F149" s="51"/>
      <c r="G149" s="51"/>
      <c r="H149" s="51"/>
    </row>
    <row r="150" spans="1:9">
      <c r="A150" s="58" t="s">
        <v>36</v>
      </c>
      <c r="B150" s="59"/>
      <c r="C150" s="68">
        <f>+[1]oferta!AN178</f>
        <v>5082</v>
      </c>
      <c r="D150" s="69">
        <f>+'[1]oferta-enl'!AN179</f>
        <v>0.29808429118773949</v>
      </c>
      <c r="E150" s="68">
        <f>+'[1]oferta-enl'!AN180</f>
        <v>1167</v>
      </c>
      <c r="F150" s="68">
        <f>+[1]oferta!AN182</f>
        <v>7707.727272727273</v>
      </c>
      <c r="G150" s="69">
        <f>+'[1]oferta-enl'!AN183</f>
        <v>5.006006712656208E-2</v>
      </c>
      <c r="H150" s="68">
        <f>+'[1]oferta-enl'!AN184</f>
        <v>367.45454545454595</v>
      </c>
    </row>
    <row r="151" spans="1:9">
      <c r="A151" s="58" t="s">
        <v>37</v>
      </c>
      <c r="B151" s="59"/>
      <c r="C151" s="69">
        <f>'[1]oferta-enl'!AF178/100</f>
        <v>0.42670000000000002</v>
      </c>
      <c r="D151" s="64" t="s">
        <v>33</v>
      </c>
      <c r="E151" s="64">
        <f>'[1]oferta-enl'!AF180</f>
        <v>1.6300000000000026</v>
      </c>
      <c r="F151" s="69">
        <f>'[1]oferta-enl'!AF182/100</f>
        <v>0.58108370451437563</v>
      </c>
      <c r="G151" s="64" t="s">
        <v>33</v>
      </c>
      <c r="H151" s="64">
        <f>'[1]oferta-enl'!AF184</f>
        <v>2.1380402351277326</v>
      </c>
    </row>
    <row r="152" spans="1:9">
      <c r="A152" s="58" t="s">
        <v>38</v>
      </c>
      <c r="B152" s="59"/>
      <c r="C152" s="68">
        <f>'[1]oferta-enl'!X178</f>
        <v>28967</v>
      </c>
      <c r="D152" s="69">
        <f>'[1]oferta-enl'!X179</f>
        <v>4.9833285010147943E-2</v>
      </c>
      <c r="E152" s="68">
        <f>'[1]oferta-enl'!X180</f>
        <v>1375</v>
      </c>
      <c r="F152" s="68">
        <f>'[1]oferta-enl'!X182</f>
        <v>42281.090909090912</v>
      </c>
      <c r="G152" s="69">
        <f>'[1]oferta-enl'!X183</f>
        <v>-1.2912372446813869E-2</v>
      </c>
      <c r="H152" s="68">
        <f>'[1]oferta-enl'!X184</f>
        <v>-553.09090909090446</v>
      </c>
      <c r="I152" s="26"/>
    </row>
    <row r="153" spans="1:9">
      <c r="A153" s="70" t="str">
        <f>($A$97)</f>
        <v>Fuente: Oficina del Dato a partir de datos de Encuesta de Ocupación Hotelera (INE)</v>
      </c>
      <c r="B153" s="70"/>
      <c r="C153" s="71"/>
      <c r="D153" s="71"/>
      <c r="E153" s="71"/>
      <c r="F153" s="71"/>
      <c r="G153" s="71"/>
      <c r="H153" s="71"/>
      <c r="I153" s="26"/>
    </row>
    <row r="154" spans="1:9" ht="17">
      <c r="A154" s="21" t="s">
        <v>4</v>
      </c>
      <c r="B154" s="22"/>
      <c r="C154" s="22"/>
      <c r="D154" s="23"/>
      <c r="E154" s="23"/>
      <c r="F154" s="24"/>
      <c r="G154" s="24"/>
      <c r="I154" s="25" t="str">
        <f>[1]demanda!A178</f>
        <v>NOVIEMBRE 25</v>
      </c>
    </row>
    <row r="155" spans="1:9">
      <c r="A155" s="74"/>
      <c r="B155" s="74"/>
      <c r="C155" s="75"/>
      <c r="D155" s="75"/>
      <c r="E155" s="75"/>
      <c r="F155" s="75"/>
      <c r="G155" s="75"/>
      <c r="H155" s="75"/>
    </row>
    <row r="156" spans="1:9" ht="29">
      <c r="A156" s="27" t="s">
        <v>43</v>
      </c>
      <c r="B156" s="28"/>
      <c r="C156" s="29"/>
      <c r="D156" s="29"/>
      <c r="E156" s="29"/>
      <c r="F156" s="29"/>
      <c r="G156" s="29"/>
      <c r="H156" s="29"/>
      <c r="I156" s="29"/>
    </row>
    <row r="157" spans="1:9" ht="21.75" customHeight="1">
      <c r="A157" s="30"/>
      <c r="B157" s="30"/>
      <c r="C157" s="31"/>
      <c r="D157" s="31"/>
      <c r="E157" s="31"/>
      <c r="F157" s="31"/>
      <c r="G157" s="31"/>
      <c r="H157" s="31"/>
    </row>
    <row r="158" spans="1:9" ht="26.25" customHeight="1">
      <c r="A158" s="32" t="s">
        <v>11</v>
      </c>
      <c r="B158" s="33"/>
      <c r="C158" s="34" t="str">
        <f>$C$74</f>
        <v>Nov.25</v>
      </c>
      <c r="D158" s="35" t="str">
        <f>$D$74</f>
        <v>Variación mensual                                   Nov.25/Nov.24</v>
      </c>
      <c r="E158" s="36"/>
      <c r="F158" s="37" t="str">
        <f>$F$74</f>
        <v>Acumulado Ene-Nov.25</v>
      </c>
      <c r="G158" s="35" t="str">
        <f>$G$74</f>
        <v>Var. del acumulado                                                       Ene-Nov.25/Ene-Nov.24</v>
      </c>
      <c r="H158" s="36"/>
    </row>
    <row r="159" spans="1:9" ht="16.5" customHeight="1">
      <c r="A159" s="38"/>
      <c r="B159" s="39"/>
      <c r="C159" s="40"/>
      <c r="D159" s="41"/>
      <c r="E159" s="42"/>
      <c r="F159" s="43"/>
      <c r="G159" s="41"/>
      <c r="H159" s="42"/>
    </row>
    <row r="160" spans="1:9">
      <c r="A160" s="44"/>
      <c r="B160" s="45"/>
      <c r="C160" s="46"/>
      <c r="D160" s="47" t="str">
        <f>$D$76</f>
        <v>%</v>
      </c>
      <c r="E160" s="47" t="str">
        <f>$E$76</f>
        <v>Diferencias</v>
      </c>
      <c r="F160" s="48"/>
      <c r="G160" s="47" t="str">
        <f>$G$76</f>
        <v>%</v>
      </c>
      <c r="H160" s="47" t="str">
        <f>$H$76</f>
        <v>Diferencias</v>
      </c>
    </row>
    <row r="161" spans="1:12">
      <c r="A161" s="49" t="s">
        <v>27</v>
      </c>
      <c r="B161" s="50"/>
      <c r="C161" s="51"/>
      <c r="D161" s="51"/>
      <c r="E161" s="51"/>
      <c r="F161" s="51"/>
      <c r="G161" s="51"/>
      <c r="H161" s="51"/>
    </row>
    <row r="162" spans="1:12">
      <c r="A162" s="52" t="s">
        <v>28</v>
      </c>
      <c r="B162" s="53"/>
      <c r="C162" s="54">
        <f>+[1]demanda!BB178</f>
        <v>60803</v>
      </c>
      <c r="D162" s="55">
        <f>+'[1]demanda-enl'!BB179</f>
        <v>-2.609238851870832E-2</v>
      </c>
      <c r="E162" s="54">
        <f>+'[1]demanda-enl'!BB180</f>
        <v>-1629</v>
      </c>
      <c r="F162" s="54">
        <f>+[1]demanda!BB182</f>
        <v>610904</v>
      </c>
      <c r="G162" s="55">
        <f>+'[1]demanda-enl'!BB183</f>
        <v>1.5575153565461797E-2</v>
      </c>
      <c r="H162" s="54">
        <f>+'[1]demanda-enl'!BB184</f>
        <v>9369</v>
      </c>
      <c r="J162" s="56"/>
    </row>
    <row r="163" spans="1:12">
      <c r="A163" s="52" t="s">
        <v>29</v>
      </c>
      <c r="B163" s="53"/>
      <c r="C163" s="54">
        <f>+[1]demanda!BJ178</f>
        <v>37292</v>
      </c>
      <c r="D163" s="55">
        <f>+'[1]demanda-enl'!BJ179</f>
        <v>4.7410403325468975E-2</v>
      </c>
      <c r="E163" s="54">
        <f>+'[1]demanda-enl'!BJ180</f>
        <v>1688</v>
      </c>
      <c r="F163" s="54">
        <f>+[1]demanda!BJ182</f>
        <v>460281</v>
      </c>
      <c r="G163" s="55">
        <f>+'[1]demanda-enl'!BJ183</f>
        <v>-2.6752203800538332E-2</v>
      </c>
      <c r="H163" s="54">
        <f>+'[1]demanda-enl'!BJ184</f>
        <v>-12652</v>
      </c>
      <c r="J163" s="56"/>
      <c r="K163" s="57"/>
      <c r="L163" s="57"/>
    </row>
    <row r="164" spans="1:12">
      <c r="A164" s="58" t="s">
        <v>30</v>
      </c>
      <c r="B164" s="59"/>
      <c r="C164" s="60">
        <f>+[1]demanda!AT178</f>
        <v>98095</v>
      </c>
      <c r="D164" s="61">
        <f>+'[1]demanda-enl'!AT179</f>
        <v>6.0181973968753688E-4</v>
      </c>
      <c r="E164" s="60">
        <f>+'[1]demanda-enl'!AT180</f>
        <v>59</v>
      </c>
      <c r="F164" s="60">
        <f>+[1]demanda!AT182</f>
        <v>1071185</v>
      </c>
      <c r="G164" s="61">
        <f>+'[1]demanda-enl'!AT183</f>
        <v>-3.0573212839818398E-3</v>
      </c>
      <c r="H164" s="60">
        <f>+'[1]demanda-enl'!AT184</f>
        <v>-3285</v>
      </c>
      <c r="J164" s="56"/>
      <c r="K164" s="57"/>
    </row>
    <row r="165" spans="1:12">
      <c r="A165" s="49" t="s">
        <v>31</v>
      </c>
      <c r="B165" s="50"/>
      <c r="C165" s="51"/>
      <c r="D165" s="62"/>
      <c r="E165" s="51"/>
      <c r="F165" s="51"/>
      <c r="G165" s="62"/>
      <c r="H165" s="51"/>
      <c r="J165" s="56"/>
    </row>
    <row r="166" spans="1:12">
      <c r="A166" s="52" t="s">
        <v>28</v>
      </c>
      <c r="B166" s="53"/>
      <c r="C166" s="54">
        <f>+[1]demanda!BZ178</f>
        <v>104570</v>
      </c>
      <c r="D166" s="55">
        <f>+'[1]demanda-enl'!BZ179</f>
        <v>-1.9714454454266783E-2</v>
      </c>
      <c r="E166" s="54">
        <f>+'[1]demanda-enl'!BZ180</f>
        <v>-2103</v>
      </c>
      <c r="F166" s="54">
        <f>+[1]demanda!BZ182</f>
        <v>1074783</v>
      </c>
      <c r="G166" s="55">
        <f>+'[1]demanda-enl'!BZ183</f>
        <v>1.1947153453460757E-2</v>
      </c>
      <c r="H166" s="54">
        <f>+'[1]demanda-enl'!BZ184</f>
        <v>12689</v>
      </c>
      <c r="J166" s="56"/>
    </row>
    <row r="167" spans="1:12">
      <c r="A167" s="52" t="s">
        <v>29</v>
      </c>
      <c r="B167" s="53"/>
      <c r="C167" s="54">
        <f>+[1]demanda!CH178</f>
        <v>59884</v>
      </c>
      <c r="D167" s="55">
        <f>+'[1]demanda-enl'!CH179</f>
        <v>1.7017085017492661E-2</v>
      </c>
      <c r="E167" s="54">
        <f>+'[1]demanda-enl'!CH180</f>
        <v>1002</v>
      </c>
      <c r="F167" s="54">
        <f>+[1]demanda!CH182</f>
        <v>761030</v>
      </c>
      <c r="G167" s="55">
        <f>+'[1]demanda-enl'!CH183</f>
        <v>-3.8560904955195707E-2</v>
      </c>
      <c r="H167" s="54">
        <f>+'[1]demanda-enl'!CH184</f>
        <v>-30523</v>
      </c>
      <c r="K167" s="57"/>
    </row>
    <row r="168" spans="1:12">
      <c r="A168" s="58" t="s">
        <v>30</v>
      </c>
      <c r="B168" s="59"/>
      <c r="C168" s="60">
        <f>+[1]demanda!BR178</f>
        <v>164454</v>
      </c>
      <c r="D168" s="61">
        <f>+'[1]demanda-enl'!BR179</f>
        <v>-6.6503578871069946E-3</v>
      </c>
      <c r="E168" s="60">
        <f>+'[1]demanda-enl'!BR180</f>
        <v>-1101</v>
      </c>
      <c r="F168" s="60">
        <f>+[1]demanda!BR182</f>
        <v>1835814</v>
      </c>
      <c r="G168" s="61">
        <f>+'[1]demanda-enl'!BR183</f>
        <v>-9.6188912218311273E-3</v>
      </c>
      <c r="H168" s="60">
        <f>+'[1]demanda-enl'!BR184</f>
        <v>-17830</v>
      </c>
    </row>
    <row r="169" spans="1:12">
      <c r="A169" s="49" t="s">
        <v>32</v>
      </c>
      <c r="B169" s="50"/>
      <c r="C169" s="51"/>
      <c r="D169" s="51"/>
      <c r="E169" s="51"/>
      <c r="F169" s="51"/>
      <c r="G169" s="51"/>
      <c r="H169" s="51"/>
    </row>
    <row r="170" spans="1:12">
      <c r="A170" s="52" t="s">
        <v>28</v>
      </c>
      <c r="B170" s="53"/>
      <c r="C170" s="63">
        <f>+'[1]demanda-enl'!BB204</f>
        <v>1.7198164564248475</v>
      </c>
      <c r="D170" s="63" t="s">
        <v>33</v>
      </c>
      <c r="E170" s="63">
        <f>+'[1]demanda-enl'!BB206</f>
        <v>1.1189470263904377E-2</v>
      </c>
      <c r="F170" s="63">
        <f>+'[1]demanda-enl'!BB208</f>
        <v>1.7593320718148842</v>
      </c>
      <c r="G170" s="63" t="s">
        <v>33</v>
      </c>
      <c r="H170" s="63">
        <f>+'[1]demanda-enl'!BB210</f>
        <v>-6.3075002798402835E-3</v>
      </c>
    </row>
    <row r="171" spans="1:12">
      <c r="A171" s="52" t="s">
        <v>29</v>
      </c>
      <c r="B171" s="53"/>
      <c r="C171" s="63">
        <f>+'[1]demanda-enl'!BJ204</f>
        <v>1.6058135793199615</v>
      </c>
      <c r="D171" s="63" t="s">
        <v>33</v>
      </c>
      <c r="E171" s="63">
        <f>+'[1]demanda-enl'!BJ206</f>
        <v>-4.7989364169534143E-2</v>
      </c>
      <c r="F171" s="63">
        <f>+'[1]demanda-enl'!BJ208</f>
        <v>1.6534030298882638</v>
      </c>
      <c r="G171" s="63" t="s">
        <v>33</v>
      </c>
      <c r="H171" s="63">
        <f>+'[1]demanda-enl'!BJ210</f>
        <v>-2.0307622572021344E-2</v>
      </c>
    </row>
    <row r="172" spans="1:12">
      <c r="A172" s="58" t="s">
        <v>30</v>
      </c>
      <c r="B172" s="59"/>
      <c r="C172" s="64">
        <f>+'[1]demanda-enl'!AT204</f>
        <v>1.6764768846526326</v>
      </c>
      <c r="D172" s="64" t="s">
        <v>33</v>
      </c>
      <c r="E172" s="64">
        <f>+'[1]demanda-enl'!AT206</f>
        <v>-1.2239505244955984E-2</v>
      </c>
      <c r="F172" s="64">
        <f>+'[1]demanda-enl'!AT208</f>
        <v>1.7138160075057063</v>
      </c>
      <c r="G172" s="64" t="s">
        <v>33</v>
      </c>
      <c r="H172" s="64">
        <f>+'[1]demanda-enl'!AT210</f>
        <v>-1.1354541695295151E-2</v>
      </c>
    </row>
    <row r="173" spans="1:12">
      <c r="A173" s="49" t="s">
        <v>41</v>
      </c>
      <c r="B173" s="50"/>
      <c r="C173" s="51"/>
      <c r="D173" s="51"/>
      <c r="E173" s="51"/>
      <c r="F173" s="51"/>
      <c r="G173" s="51"/>
      <c r="H173" s="51"/>
    </row>
    <row r="174" spans="1:12">
      <c r="A174" s="52" t="s">
        <v>28</v>
      </c>
      <c r="B174" s="53"/>
      <c r="C174" s="65">
        <f>([1]demanda!BZ178/[1]demanda!AE178)</f>
        <v>7.9733737962165166E-2</v>
      </c>
      <c r="D174" s="66" t="s">
        <v>33</v>
      </c>
      <c r="E174" s="67">
        <f>(([1]demanda!BZ178/[1]demanda!AE178)-([1]demanda!BZ177/[1]demanda!AE177))*100</f>
        <v>-0.269174545391071</v>
      </c>
      <c r="F174" s="65">
        <f>([1]demanda!BZ182/[1]demanda!AE182)</f>
        <v>4.4810254255936641E-2</v>
      </c>
      <c r="G174" s="66" t="s">
        <v>33</v>
      </c>
      <c r="H174" s="67">
        <f>(([1]demanda!BZ182/[1]demanda!AE182)-([1]demanda!BZ181/[1]demanda!AE181))*100</f>
        <v>6.0695957070429352E-2</v>
      </c>
    </row>
    <row r="175" spans="1:12">
      <c r="A175" s="52" t="s">
        <v>29</v>
      </c>
      <c r="B175" s="53"/>
      <c r="C175" s="65">
        <f>([1]demanda!CH178/[1]demanda!AL178)</f>
        <v>3.2648334735387877E-2</v>
      </c>
      <c r="D175" s="66" t="s">
        <v>33</v>
      </c>
      <c r="E175" s="67">
        <f>(([1]demanda!CH178/[1]demanda!AL178)-([1]demanda!CH177/[1]demanda!AL177))*100</f>
        <v>-5.4339737674766186E-2</v>
      </c>
      <c r="F175" s="65">
        <f>([1]demanda!CH182/[1]demanda!AL182)</f>
        <v>2.498023570106106E-2</v>
      </c>
      <c r="G175" s="66" t="s">
        <v>33</v>
      </c>
      <c r="H175" s="67">
        <f>(([1]demanda!CH182/[1]demanda!AL182)-([1]demanda!CH181/[1]demanda!AL181))*100</f>
        <v>-0.13518472830587153</v>
      </c>
    </row>
    <row r="176" spans="1:12">
      <c r="A176" s="52" t="s">
        <v>30</v>
      </c>
      <c r="B176" s="53"/>
      <c r="C176" s="65">
        <f>([1]demanda!BR178/[1]demanda!X178)</f>
        <v>5.2278934152397732E-2</v>
      </c>
      <c r="D176" s="67" t="s">
        <v>33</v>
      </c>
      <c r="E176" s="67">
        <f>(([1]demanda!BR178/[1]demanda!X178)-([1]demanda!BR177/[1]demanda!X177))*100</f>
        <v>-0.16799227692014876</v>
      </c>
      <c r="F176" s="65">
        <f>([1]demanda!BR182/[1]demanda!X182)</f>
        <v>3.3715289499052982E-2</v>
      </c>
      <c r="G176" s="67" t="s">
        <v>33</v>
      </c>
      <c r="H176" s="67">
        <f>(([1]demanda!BR182/[1]demanda!X182)-([1]demanda!BR181/[1]demanda!X181))*100</f>
        <v>-5.5567461294799697E-2</v>
      </c>
    </row>
    <row r="177" spans="1:12">
      <c r="A177" s="49" t="s">
        <v>35</v>
      </c>
      <c r="B177" s="50"/>
      <c r="C177" s="51"/>
      <c r="D177" s="51"/>
      <c r="E177" s="51"/>
      <c r="F177" s="51"/>
      <c r="G177" s="51"/>
      <c r="H177" s="51"/>
    </row>
    <row r="178" spans="1:12">
      <c r="A178" s="58" t="s">
        <v>36</v>
      </c>
      <c r="B178" s="59"/>
      <c r="C178" s="68">
        <f>+[1]oferta!AO178</f>
        <v>1350</v>
      </c>
      <c r="D178" s="69">
        <f>+'[1]oferta-enl'!AO179</f>
        <v>-5.1584377302873463E-3</v>
      </c>
      <c r="E178" s="68">
        <f>+'[1]oferta-enl'!AO180</f>
        <v>-7</v>
      </c>
      <c r="F178" s="68">
        <f>+[1]oferta!AO182</f>
        <v>1360.4545454545455</v>
      </c>
      <c r="G178" s="69">
        <f>+'[1]oferta-enl'!AO183</f>
        <v>7.8798491379310498E-3</v>
      </c>
      <c r="H178" s="68">
        <f>+'[1]oferta-enl'!AO184</f>
        <v>10.63636363636374</v>
      </c>
    </row>
    <row r="179" spans="1:12">
      <c r="A179" s="58" t="s">
        <v>37</v>
      </c>
      <c r="B179" s="59"/>
      <c r="C179" s="69">
        <f>'[1]oferta-enl'!AG178/100</f>
        <v>0.4778</v>
      </c>
      <c r="D179" s="64" t="s">
        <v>33</v>
      </c>
      <c r="E179" s="64">
        <f>'[1]oferta-enl'!AG180</f>
        <v>0.17999999999999972</v>
      </c>
      <c r="F179" s="69">
        <f>'[1]oferta-enl'!AG182/100</f>
        <v>0.48878643207068856</v>
      </c>
      <c r="G179" s="64" t="s">
        <v>33</v>
      </c>
      <c r="H179" s="64">
        <f>'[1]oferta-enl'!AG184</f>
        <v>0.84220135531440121</v>
      </c>
    </row>
    <row r="180" spans="1:12">
      <c r="A180" s="58" t="s">
        <v>38</v>
      </c>
      <c r="B180" s="59"/>
      <c r="C180" s="68">
        <f>'[1]oferta-enl'!Y178</f>
        <v>11416</v>
      </c>
      <c r="D180" s="69">
        <f>'[1]oferta-enl'!Y179</f>
        <v>-7.6495132127955001E-3</v>
      </c>
      <c r="E180" s="68">
        <f>'[1]oferta-enl'!Y180</f>
        <v>-88</v>
      </c>
      <c r="F180" s="68">
        <f>'[1]oferta-enl'!Y182</f>
        <v>11152.636363636364</v>
      </c>
      <c r="G180" s="69">
        <f>'[1]oferta-enl'!Y183</f>
        <v>-2.2330073875726164E-2</v>
      </c>
      <c r="H180" s="68">
        <f>'[1]oferta-enl'!Y184</f>
        <v>-254.72727272727207</v>
      </c>
      <c r="I180" s="26"/>
    </row>
    <row r="181" spans="1:12">
      <c r="A181" s="70" t="str">
        <f>($A$97)</f>
        <v>Fuente: Oficina del Dato a partir de datos de Encuesta de Ocupación Hotelera (INE)</v>
      </c>
      <c r="B181" s="70"/>
      <c r="C181" s="71"/>
      <c r="D181" s="71"/>
      <c r="E181" s="71"/>
      <c r="F181" s="71"/>
      <c r="G181" s="71"/>
      <c r="H181" s="71"/>
      <c r="I181" s="26"/>
    </row>
    <row r="182" spans="1:12">
      <c r="A182" s="22"/>
      <c r="B182" s="22"/>
      <c r="C182" s="22"/>
      <c r="D182" s="23"/>
      <c r="E182" s="23"/>
      <c r="F182" s="24"/>
      <c r="G182" s="24"/>
      <c r="H182" s="72"/>
    </row>
    <row r="183" spans="1:12">
      <c r="A183" s="74"/>
      <c r="B183" s="74"/>
      <c r="C183" s="75"/>
      <c r="D183" s="75"/>
      <c r="E183" s="75"/>
      <c r="F183" s="75"/>
      <c r="G183" s="75"/>
      <c r="H183" s="75"/>
    </row>
    <row r="184" spans="1:12" ht="29">
      <c r="A184" s="27" t="s">
        <v>44</v>
      </c>
      <c r="B184" s="28"/>
      <c r="C184" s="29"/>
      <c r="D184" s="29"/>
      <c r="E184" s="29"/>
      <c r="F184" s="29"/>
      <c r="G184" s="29"/>
      <c r="H184" s="29"/>
      <c r="I184" s="29"/>
    </row>
    <row r="185" spans="1:12" ht="21.75" customHeight="1">
      <c r="A185" s="30"/>
      <c r="B185" s="30"/>
      <c r="C185" s="31"/>
      <c r="D185" s="31"/>
      <c r="E185" s="31"/>
      <c r="F185" s="31"/>
      <c r="G185" s="31"/>
      <c r="H185" s="31"/>
    </row>
    <row r="186" spans="1:12" ht="26.25" customHeight="1">
      <c r="A186" s="32" t="s">
        <v>12</v>
      </c>
      <c r="B186" s="33"/>
      <c r="C186" s="34" t="str">
        <f>$C$74</f>
        <v>Nov.25</v>
      </c>
      <c r="D186" s="35" t="str">
        <f>$D$74</f>
        <v>Variación mensual                                   Nov.25/Nov.24</v>
      </c>
      <c r="E186" s="36"/>
      <c r="F186" s="37" t="str">
        <f>$F$74</f>
        <v>Acumulado Ene-Nov.25</v>
      </c>
      <c r="G186" s="35" t="str">
        <f>$G$74</f>
        <v>Var. del acumulado                                                       Ene-Nov.25/Ene-Nov.24</v>
      </c>
      <c r="H186" s="36"/>
    </row>
    <row r="187" spans="1:12" ht="16.5" customHeight="1">
      <c r="A187" s="38"/>
      <c r="B187" s="39"/>
      <c r="C187" s="40"/>
      <c r="D187" s="41"/>
      <c r="E187" s="42"/>
      <c r="F187" s="43"/>
      <c r="G187" s="41"/>
      <c r="H187" s="42"/>
    </row>
    <row r="188" spans="1:12">
      <c r="A188" s="44"/>
      <c r="B188" s="45"/>
      <c r="C188" s="46"/>
      <c r="D188" s="47" t="str">
        <f>$D$76</f>
        <v>%</v>
      </c>
      <c r="E188" s="47" t="str">
        <f>$E$76</f>
        <v>Diferencias</v>
      </c>
      <c r="F188" s="48"/>
      <c r="G188" s="47" t="str">
        <f>$G$76</f>
        <v>%</v>
      </c>
      <c r="H188" s="47" t="str">
        <f>$H$76</f>
        <v>Diferencias</v>
      </c>
    </row>
    <row r="189" spans="1:12">
      <c r="A189" s="49" t="s">
        <v>27</v>
      </c>
      <c r="B189" s="50"/>
      <c r="C189" s="51"/>
      <c r="D189" s="51"/>
      <c r="E189" s="51"/>
      <c r="F189" s="51"/>
      <c r="G189" s="51"/>
      <c r="H189" s="51"/>
    </row>
    <row r="190" spans="1:12">
      <c r="A190" s="52" t="s">
        <v>28</v>
      </c>
      <c r="B190" s="53"/>
      <c r="C190" s="54">
        <f>+[1]demanda!BC178</f>
        <v>114387</v>
      </c>
      <c r="D190" s="55">
        <f>+'[1]demanda-enl'!BC179</f>
        <v>3.0950041909637349E-2</v>
      </c>
      <c r="E190" s="54">
        <f>+'[1]demanda-enl'!BC180</f>
        <v>3434</v>
      </c>
      <c r="F190" s="54">
        <f>+[1]demanda!BC182</f>
        <v>1420323</v>
      </c>
      <c r="G190" s="55">
        <f>+'[1]demanda-enl'!BC183</f>
        <v>7.7648230966143039E-4</v>
      </c>
      <c r="H190" s="54">
        <f>+'[1]demanda-enl'!BC184</f>
        <v>1102</v>
      </c>
      <c r="J190" s="56"/>
    </row>
    <row r="191" spans="1:12">
      <c r="A191" s="52" t="s">
        <v>29</v>
      </c>
      <c r="B191" s="53"/>
      <c r="C191" s="54">
        <f>+[1]demanda!BK178</f>
        <v>91429</v>
      </c>
      <c r="D191" s="55">
        <f>+'[1]demanda-enl'!BK179</f>
        <v>-4.3949723941776764E-2</v>
      </c>
      <c r="E191" s="54">
        <f>+'[1]demanda-enl'!BK180</f>
        <v>-4203</v>
      </c>
      <c r="F191" s="54">
        <f>+[1]demanda!BK182</f>
        <v>1223827</v>
      </c>
      <c r="G191" s="55">
        <f>+'[1]demanda-enl'!BK183</f>
        <v>-1.1253429593554798E-2</v>
      </c>
      <c r="H191" s="54">
        <f>+'[1]demanda-enl'!BK184</f>
        <v>-13929</v>
      </c>
      <c r="J191" s="56"/>
      <c r="K191" s="57"/>
      <c r="L191" s="57"/>
    </row>
    <row r="192" spans="1:12">
      <c r="A192" s="58" t="s">
        <v>30</v>
      </c>
      <c r="B192" s="59"/>
      <c r="C192" s="60">
        <f>+[1]demanda!AU178</f>
        <v>205815</v>
      </c>
      <c r="D192" s="61">
        <f>+'[1]demanda-enl'!AU179</f>
        <v>-3.7272793281215577E-3</v>
      </c>
      <c r="E192" s="60">
        <f>+'[1]demanda-enl'!AU180</f>
        <v>-770</v>
      </c>
      <c r="F192" s="60">
        <f>+[1]demanda!AU182</f>
        <v>2644150</v>
      </c>
      <c r="G192" s="61">
        <f>+'[1]demanda-enl'!AU183</f>
        <v>-4.8272923805108281E-3</v>
      </c>
      <c r="H192" s="60">
        <f>+'[1]demanda-enl'!AU184</f>
        <v>-12826</v>
      </c>
      <c r="J192" s="56"/>
      <c r="K192" s="57"/>
    </row>
    <row r="193" spans="1:11">
      <c r="A193" s="49" t="s">
        <v>31</v>
      </c>
      <c r="B193" s="50"/>
      <c r="C193" s="51"/>
      <c r="D193" s="62"/>
      <c r="E193" s="51"/>
      <c r="F193" s="51"/>
      <c r="G193" s="62"/>
      <c r="H193" s="51"/>
      <c r="J193" s="56"/>
    </row>
    <row r="194" spans="1:11">
      <c r="A194" s="52" t="s">
        <v>28</v>
      </c>
      <c r="B194" s="53"/>
      <c r="C194" s="54">
        <f>+[1]demanda!CA178</f>
        <v>218580</v>
      </c>
      <c r="D194" s="55">
        <f>+'[1]demanda-enl'!CA179</f>
        <v>-1.4170898692957845E-2</v>
      </c>
      <c r="E194" s="54">
        <f>+'[1]demanda-enl'!CA180</f>
        <v>-3142</v>
      </c>
      <c r="F194" s="54">
        <f>+[1]demanda!CA182</f>
        <v>2990060</v>
      </c>
      <c r="G194" s="55">
        <f>+'[1]demanda-enl'!CA183</f>
        <v>3.2942607889381303E-2</v>
      </c>
      <c r="H194" s="54">
        <f>+'[1]demanda-enl'!CA184</f>
        <v>95359</v>
      </c>
      <c r="J194" s="56"/>
    </row>
    <row r="195" spans="1:11">
      <c r="A195" s="52" t="s">
        <v>29</v>
      </c>
      <c r="B195" s="53"/>
      <c r="C195" s="54">
        <f>+[1]demanda!CI178</f>
        <v>193436</v>
      </c>
      <c r="D195" s="55">
        <f>+'[1]demanda-enl'!CI179</f>
        <v>-5.6653645642833816E-2</v>
      </c>
      <c r="E195" s="54">
        <f>+'[1]demanda-enl'!CI180</f>
        <v>-11617</v>
      </c>
      <c r="F195" s="54">
        <f>+[1]demanda!CI182</f>
        <v>2684211</v>
      </c>
      <c r="G195" s="55">
        <f>+'[1]demanda-enl'!CI183</f>
        <v>4.1550946016317702E-3</v>
      </c>
      <c r="H195" s="54">
        <f>+'[1]demanda-enl'!CI184</f>
        <v>11107</v>
      </c>
      <c r="K195" s="57"/>
    </row>
    <row r="196" spans="1:11">
      <c r="A196" s="58" t="s">
        <v>30</v>
      </c>
      <c r="B196" s="59"/>
      <c r="C196" s="60">
        <f>+[1]demanda!BS178</f>
        <v>412016</v>
      </c>
      <c r="D196" s="61">
        <f>+'[1]demanda-enl'!BS179</f>
        <v>-3.4582625505242826E-2</v>
      </c>
      <c r="E196" s="60">
        <f>+'[1]demanda-enl'!BS180</f>
        <v>-14759</v>
      </c>
      <c r="F196" s="60">
        <f>+[1]demanda!BS182</f>
        <v>5674269</v>
      </c>
      <c r="G196" s="61">
        <f>+'[1]demanda-enl'!BS183</f>
        <v>1.9121542353143228E-2</v>
      </c>
      <c r="H196" s="60">
        <f>+'[1]demanda-enl'!BS184</f>
        <v>106465</v>
      </c>
    </row>
    <row r="197" spans="1:11">
      <c r="A197" s="49" t="s">
        <v>32</v>
      </c>
      <c r="B197" s="50"/>
      <c r="C197" s="51"/>
      <c r="D197" s="51"/>
      <c r="E197" s="51"/>
      <c r="F197" s="51"/>
      <c r="G197" s="51"/>
      <c r="H197" s="51"/>
    </row>
    <row r="198" spans="1:11">
      <c r="A198" s="52" t="s">
        <v>28</v>
      </c>
      <c r="B198" s="53"/>
      <c r="C198" s="63">
        <f>+'[1]demanda-enl'!BC204</f>
        <v>1.9108814812872092</v>
      </c>
      <c r="D198" s="63" t="s">
        <v>33</v>
      </c>
      <c r="E198" s="63">
        <f>+'[1]demanda-enl'!BC206</f>
        <v>-8.7460158866729865E-2</v>
      </c>
      <c r="F198" s="63">
        <f>+'[1]demanda-enl'!BC208</f>
        <v>2.1051971981021218</v>
      </c>
      <c r="G198" s="63" t="s">
        <v>33</v>
      </c>
      <c r="H198" s="63">
        <f>+'[1]demanda-enl'!BC210</f>
        <v>6.5556437431303127E-2</v>
      </c>
    </row>
    <row r="199" spans="1:11">
      <c r="A199" s="52" t="s">
        <v>29</v>
      </c>
      <c r="B199" s="53"/>
      <c r="C199" s="63">
        <f>+'[1]demanda-enl'!BK204</f>
        <v>2.1156963326734406</v>
      </c>
      <c r="D199" s="63" t="s">
        <v>33</v>
      </c>
      <c r="E199" s="63">
        <f>+'[1]demanda-enl'!BK206</f>
        <v>-2.8491805188362918E-2</v>
      </c>
      <c r="F199" s="63">
        <f>+'[1]demanda-enl'!BK208</f>
        <v>2.1932928428609597</v>
      </c>
      <c r="G199" s="63" t="s">
        <v>33</v>
      </c>
      <c r="H199" s="63">
        <f>+'[1]demanda-enl'!BK210</f>
        <v>3.3655563784954268E-2</v>
      </c>
    </row>
    <row r="200" spans="1:11">
      <c r="A200" s="58" t="s">
        <v>30</v>
      </c>
      <c r="B200" s="59"/>
      <c r="C200" s="64">
        <f>+'[1]demanda-enl'!AU204</f>
        <v>2.0018754706896971</v>
      </c>
      <c r="D200" s="64" t="s">
        <v>33</v>
      </c>
      <c r="E200" s="64">
        <f>+'[1]demanda-enl'!AU206</f>
        <v>-6.398119847795769E-2</v>
      </c>
      <c r="F200" s="64">
        <f>+'[1]demanda-enl'!AU208</f>
        <v>2.145970916929826</v>
      </c>
      <c r="G200" s="64" t="s">
        <v>33</v>
      </c>
      <c r="H200" s="64">
        <f>+'[1]demanda-enl'!AU210</f>
        <v>5.0429218397359143E-2</v>
      </c>
    </row>
    <row r="201" spans="1:11">
      <c r="A201" s="49" t="s">
        <v>41</v>
      </c>
      <c r="B201" s="50"/>
      <c r="C201" s="51"/>
      <c r="D201" s="51"/>
      <c r="E201" s="51"/>
      <c r="F201" s="51"/>
      <c r="G201" s="51"/>
      <c r="H201" s="51"/>
    </row>
    <row r="202" spans="1:11">
      <c r="A202" s="52" t="s">
        <v>28</v>
      </c>
      <c r="B202" s="53"/>
      <c r="C202" s="65">
        <f>([1]demanda!CA178/[1]demanda!AE178)</f>
        <v>0.1666653958474712</v>
      </c>
      <c r="D202" s="66" t="s">
        <v>33</v>
      </c>
      <c r="E202" s="67">
        <f>(([1]demanda!CA178/[1]demanda!AE178)-([1]demanda!CA177/[1]demanda!AE177))*100</f>
        <v>-0.46576477903675917</v>
      </c>
      <c r="F202" s="65">
        <f>([1]demanda!CA182/[1]demanda!AE182)</f>
        <v>0.12466269827537829</v>
      </c>
      <c r="G202" s="66" t="s">
        <v>33</v>
      </c>
      <c r="H202" s="67">
        <f>(([1]demanda!CA182/[1]demanda!AE182)-([1]demanda!CA181/[1]demanda!AE181))*100</f>
        <v>0.4188125093873854</v>
      </c>
    </row>
    <row r="203" spans="1:11">
      <c r="A203" s="52" t="s">
        <v>29</v>
      </c>
      <c r="B203" s="53"/>
      <c r="C203" s="65">
        <f>([1]demanda!CI178/[1]demanda!AL178)</f>
        <v>0.1054599438560298</v>
      </c>
      <c r="D203" s="66" t="s">
        <v>33</v>
      </c>
      <c r="E203" s="67">
        <f>(([1]demanda!CI178/[1]demanda!AL178)-([1]demanda!CI177/[1]demanda!AL177))*100</f>
        <v>-1.0128253637087428</v>
      </c>
      <c r="F203" s="65">
        <f>([1]demanda!CI182/[1]demanda!AL182)</f>
        <v>8.8107201360499335E-2</v>
      </c>
      <c r="G203" s="66" t="s">
        <v>33</v>
      </c>
      <c r="H203" s="67">
        <f>(([1]demanda!CI182/[1]demanda!AL182)-([1]demanda!CI181/[1]demanda!AL181))*100</f>
        <v>-8.1722486640209424E-2</v>
      </c>
    </row>
    <row r="204" spans="1:11">
      <c r="A204" s="52" t="s">
        <v>30</v>
      </c>
      <c r="B204" s="53"/>
      <c r="C204" s="65">
        <f>([1]demanda!BS178/[1]demanda!X178)</f>
        <v>0.1309773999643323</v>
      </c>
      <c r="D204" s="67" t="s">
        <v>33</v>
      </c>
      <c r="E204" s="67">
        <f>(([1]demanda!BS178/[1]demanda!X178)-([1]demanda!BS177/[1]demanda!X177))*100</f>
        <v>-0.81201275202831269</v>
      </c>
      <c r="F204" s="65">
        <f>([1]demanda!BS182/[1]demanda!X182)</f>
        <v>0.10420969773108925</v>
      </c>
      <c r="G204" s="67" t="s">
        <v>33</v>
      </c>
      <c r="H204" s="67">
        <f>(([1]demanda!BS182/[1]demanda!X182)-([1]demanda!BS181/[1]demanda!X181))*100</f>
        <v>0.12697529160894533</v>
      </c>
    </row>
    <row r="205" spans="1:11">
      <c r="A205" s="49" t="s">
        <v>35</v>
      </c>
      <c r="B205" s="50"/>
      <c r="C205" s="51"/>
      <c r="D205" s="51"/>
      <c r="E205" s="51"/>
      <c r="F205" s="51"/>
      <c r="G205" s="51"/>
      <c r="H205" s="51"/>
    </row>
    <row r="206" spans="1:11">
      <c r="A206" s="58" t="s">
        <v>36</v>
      </c>
      <c r="B206" s="59"/>
      <c r="C206" s="68">
        <f>+[1]oferta!AP178</f>
        <v>3396</v>
      </c>
      <c r="D206" s="69">
        <f>+'[1]oferta-enl'!AP179</f>
        <v>-8.1775700934579865E-3</v>
      </c>
      <c r="E206" s="68">
        <f>+'[1]oferta-enl'!AP180</f>
        <v>-28</v>
      </c>
      <c r="F206" s="68">
        <f>+[1]oferta!AP182</f>
        <v>3908.4545454545455</v>
      </c>
      <c r="G206" s="69">
        <f>+'[1]oferta-enl'!AP183</f>
        <v>4.3316831683168466E-2</v>
      </c>
      <c r="H206" s="68">
        <f>+'[1]oferta-enl'!AP184</f>
        <v>162.27272727272748</v>
      </c>
    </row>
    <row r="207" spans="1:11">
      <c r="A207" s="58" t="s">
        <v>37</v>
      </c>
      <c r="B207" s="59"/>
      <c r="C207" s="69">
        <f>'[1]oferta-enl'!AH178/100</f>
        <v>0.47049999999999997</v>
      </c>
      <c r="D207" s="64" t="s">
        <v>33</v>
      </c>
      <c r="E207" s="64">
        <f>'[1]oferta-enl'!AH180</f>
        <v>-1.8300000000000054</v>
      </c>
      <c r="F207" s="69">
        <f>'[1]oferta-enl'!AH182/100</f>
        <v>0.53125498411677197</v>
      </c>
      <c r="G207" s="64" t="s">
        <v>33</v>
      </c>
      <c r="H207" s="64">
        <f>'[1]oferta-enl'!AH184</f>
        <v>0.55647164733397858</v>
      </c>
    </row>
    <row r="208" spans="1:11">
      <c r="A208" s="58" t="s">
        <v>38</v>
      </c>
      <c r="B208" s="59"/>
      <c r="C208" s="68">
        <f>'[1]oferta-enl'!Z178</f>
        <v>29039</v>
      </c>
      <c r="D208" s="69">
        <f>'[1]oferta-enl'!Z179</f>
        <v>2.2779829496428761E-3</v>
      </c>
      <c r="E208" s="68">
        <f>'[1]oferta-enl'!Z180</f>
        <v>66</v>
      </c>
      <c r="F208" s="68">
        <f>'[1]oferta-enl'!Z182</f>
        <v>31651.454545454544</v>
      </c>
      <c r="G208" s="69">
        <f>'[1]oferta-enl'!Z183</f>
        <v>1.0128381808950371E-2</v>
      </c>
      <c r="H208" s="68">
        <f>'[1]oferta-enl'!Z184</f>
        <v>317.36363636363603</v>
      </c>
      <c r="I208" s="26"/>
    </row>
    <row r="209" spans="1:12">
      <c r="A209" s="70" t="str">
        <f>($A$97)</f>
        <v>Fuente: Oficina del Dato a partir de datos de Encuesta de Ocupación Hotelera (INE)</v>
      </c>
      <c r="B209" s="70"/>
      <c r="C209" s="71"/>
      <c r="D209" s="71"/>
      <c r="E209" s="71"/>
      <c r="F209" s="71"/>
      <c r="G209" s="71"/>
      <c r="H209" s="71"/>
      <c r="I209" s="26"/>
    </row>
    <row r="210" spans="1:12">
      <c r="A210" s="74"/>
      <c r="B210" s="74"/>
      <c r="C210" s="75"/>
      <c r="D210" s="75"/>
      <c r="E210" s="75"/>
      <c r="F210" s="75"/>
      <c r="G210" s="75"/>
      <c r="H210" s="75"/>
    </row>
    <row r="211" spans="1:12">
      <c r="A211" s="74"/>
      <c r="B211" s="74"/>
      <c r="C211" s="75"/>
      <c r="D211" s="75"/>
      <c r="E211" s="75"/>
      <c r="F211" s="75"/>
      <c r="G211" s="75"/>
      <c r="H211" s="75"/>
    </row>
    <row r="212" spans="1:12" ht="29">
      <c r="A212" s="27" t="s">
        <v>45</v>
      </c>
      <c r="B212" s="28"/>
      <c r="C212" s="29"/>
      <c r="D212" s="29"/>
      <c r="E212" s="29"/>
      <c r="F212" s="29"/>
      <c r="G212" s="29"/>
      <c r="H212" s="29"/>
      <c r="I212" s="29"/>
    </row>
    <row r="213" spans="1:12" ht="21.75" customHeight="1">
      <c r="A213" s="30"/>
      <c r="B213" s="30"/>
      <c r="C213" s="31"/>
      <c r="D213" s="31"/>
      <c r="E213" s="31"/>
      <c r="F213" s="31"/>
      <c r="G213" s="31"/>
      <c r="H213" s="31"/>
    </row>
    <row r="214" spans="1:12" ht="26.25" customHeight="1">
      <c r="A214" s="32" t="s">
        <v>13</v>
      </c>
      <c r="B214" s="33"/>
      <c r="C214" s="34" t="str">
        <f>$C$74</f>
        <v>Nov.25</v>
      </c>
      <c r="D214" s="35" t="str">
        <f>$D$74</f>
        <v>Variación mensual                                   Nov.25/Nov.24</v>
      </c>
      <c r="E214" s="36"/>
      <c r="F214" s="37" t="str">
        <f>$F$74</f>
        <v>Acumulado Ene-Nov.25</v>
      </c>
      <c r="G214" s="35" t="str">
        <f>$G$74</f>
        <v>Var. del acumulado                                                       Ene-Nov.25/Ene-Nov.24</v>
      </c>
      <c r="H214" s="36"/>
    </row>
    <row r="215" spans="1:12" ht="16.5" customHeight="1">
      <c r="A215" s="38"/>
      <c r="B215" s="39"/>
      <c r="C215" s="40"/>
      <c r="D215" s="41"/>
      <c r="E215" s="42"/>
      <c r="F215" s="43"/>
      <c r="G215" s="41"/>
      <c r="H215" s="42"/>
    </row>
    <row r="216" spans="1:12">
      <c r="A216" s="44"/>
      <c r="B216" s="45"/>
      <c r="C216" s="46"/>
      <c r="D216" s="47" t="str">
        <f>$D$76</f>
        <v>%</v>
      </c>
      <c r="E216" s="47" t="str">
        <f>$E$76</f>
        <v>Diferencias</v>
      </c>
      <c r="F216" s="48"/>
      <c r="G216" s="47" t="str">
        <f>$G$76</f>
        <v>%</v>
      </c>
      <c r="H216" s="47" t="str">
        <f>$H$76</f>
        <v>Diferencias</v>
      </c>
    </row>
    <row r="217" spans="1:12">
      <c r="A217" s="49" t="s">
        <v>27</v>
      </c>
      <c r="B217" s="50"/>
      <c r="C217" s="51"/>
      <c r="D217" s="51"/>
      <c r="E217" s="51"/>
      <c r="F217" s="51"/>
      <c r="G217" s="51"/>
      <c r="H217" s="51"/>
    </row>
    <row r="218" spans="1:12">
      <c r="A218" s="52" t="s">
        <v>28</v>
      </c>
      <c r="B218" s="53"/>
      <c r="C218" s="54">
        <f>+[1]demanda!BD178</f>
        <v>25447</v>
      </c>
      <c r="D218" s="55">
        <f>+'[1]demanda-enl'!BD179</f>
        <v>-0.27756643197819664</v>
      </c>
      <c r="E218" s="54">
        <f>+'[1]demanda-enl'!BD180</f>
        <v>-9777</v>
      </c>
      <c r="F218" s="54">
        <f>+[1]demanda!BD182</f>
        <v>815161</v>
      </c>
      <c r="G218" s="55">
        <f>+'[1]demanda-enl'!BD183</f>
        <v>4.9820001972580297E-3</v>
      </c>
      <c r="H218" s="54">
        <f>+'[1]demanda-enl'!BD184</f>
        <v>4041</v>
      </c>
      <c r="J218" s="56"/>
    </row>
    <row r="219" spans="1:12">
      <c r="A219" s="52" t="s">
        <v>29</v>
      </c>
      <c r="B219" s="53"/>
      <c r="C219" s="54">
        <f>+[1]demanda!BL178</f>
        <v>6100</v>
      </c>
      <c r="D219" s="55">
        <f>+'[1]demanda-enl'!BL179</f>
        <v>-0.45227619646224293</v>
      </c>
      <c r="E219" s="54">
        <f>+'[1]demanda-enl'!BL180</f>
        <v>-5037</v>
      </c>
      <c r="F219" s="54">
        <f>+[1]demanda!BL182</f>
        <v>297285</v>
      </c>
      <c r="G219" s="55">
        <f>+'[1]demanda-enl'!BL183</f>
        <v>1.4756179982386763E-2</v>
      </c>
      <c r="H219" s="54">
        <f>+'[1]demanda-enl'!BL184</f>
        <v>4323</v>
      </c>
      <c r="J219" s="56"/>
      <c r="K219" s="57"/>
      <c r="L219" s="57"/>
    </row>
    <row r="220" spans="1:12">
      <c r="A220" s="58" t="s">
        <v>30</v>
      </c>
      <c r="B220" s="59"/>
      <c r="C220" s="60">
        <f>+[1]demanda!AV178</f>
        <v>31547</v>
      </c>
      <c r="D220" s="61">
        <f>+'[1]demanda-enl'!AV179</f>
        <v>-0.31953581674252063</v>
      </c>
      <c r="E220" s="60">
        <f>+'[1]demanda-enl'!AV180</f>
        <v>-14814</v>
      </c>
      <c r="F220" s="60">
        <f>+[1]demanda!AV182</f>
        <v>1112448</v>
      </c>
      <c r="G220" s="61">
        <f>+'[1]demanda-enl'!AV183</f>
        <v>7.5791609303672569E-3</v>
      </c>
      <c r="H220" s="60">
        <f>+'[1]demanda-enl'!AV184</f>
        <v>8368</v>
      </c>
      <c r="J220" s="56"/>
      <c r="K220" s="57"/>
    </row>
    <row r="221" spans="1:12">
      <c r="A221" s="49" t="s">
        <v>31</v>
      </c>
      <c r="B221" s="50"/>
      <c r="C221" s="51"/>
      <c r="D221" s="62"/>
      <c r="E221" s="51"/>
      <c r="F221" s="51"/>
      <c r="G221" s="62"/>
      <c r="H221" s="51"/>
      <c r="J221" s="56"/>
    </row>
    <row r="222" spans="1:12">
      <c r="A222" s="52" t="s">
        <v>28</v>
      </c>
      <c r="B222" s="53"/>
      <c r="C222" s="54">
        <f>+[1]demanda!CB178</f>
        <v>49365</v>
      </c>
      <c r="D222" s="55">
        <f>+'[1]demanda-enl'!CB179</f>
        <v>-0.26515027464757279</v>
      </c>
      <c r="E222" s="54">
        <f>+'[1]demanda-enl'!CB180</f>
        <v>-17812</v>
      </c>
      <c r="F222" s="54">
        <f>+[1]demanda!CB182</f>
        <v>2465340</v>
      </c>
      <c r="G222" s="55">
        <f>+'[1]demanda-enl'!CB183</f>
        <v>-2.4775590868886255E-2</v>
      </c>
      <c r="H222" s="54">
        <f>+'[1]demanda-enl'!CB184</f>
        <v>-62632</v>
      </c>
      <c r="J222" s="56"/>
    </row>
    <row r="223" spans="1:12">
      <c r="A223" s="52" t="s">
        <v>29</v>
      </c>
      <c r="B223" s="53"/>
      <c r="C223" s="54">
        <f>+[1]demanda!CJ178</f>
        <v>24869</v>
      </c>
      <c r="D223" s="55">
        <f>+'[1]demanda-enl'!CJ179</f>
        <v>-0.42080257120898057</v>
      </c>
      <c r="E223" s="54">
        <f>+'[1]demanda-enl'!CJ180</f>
        <v>-18068</v>
      </c>
      <c r="F223" s="54">
        <f>+[1]demanda!CJ182</f>
        <v>1426513</v>
      </c>
      <c r="G223" s="55">
        <f>+'[1]demanda-enl'!CJ183</f>
        <v>1.378681954780081E-3</v>
      </c>
      <c r="H223" s="54">
        <f>+'[1]demanda-enl'!CJ184</f>
        <v>1964</v>
      </c>
      <c r="K223" s="57"/>
    </row>
    <row r="224" spans="1:12">
      <c r="A224" s="58" t="s">
        <v>30</v>
      </c>
      <c r="B224" s="59"/>
      <c r="C224" s="60">
        <f>+[1]demanda!BT178</f>
        <v>74234</v>
      </c>
      <c r="D224" s="61">
        <f>+'[1]demanda-enl'!BT179</f>
        <v>-0.32584412517935957</v>
      </c>
      <c r="E224" s="60">
        <f>+'[1]demanda-enl'!BT180</f>
        <v>-35880</v>
      </c>
      <c r="F224" s="60">
        <f>+[1]demanda!BT182</f>
        <v>3891852</v>
      </c>
      <c r="G224" s="61">
        <f>+'[1]demanda-enl'!BT183</f>
        <v>-1.5349942302676056E-2</v>
      </c>
      <c r="H224" s="60">
        <f>+'[1]demanda-enl'!BT184</f>
        <v>-60671</v>
      </c>
    </row>
    <row r="225" spans="1:9">
      <c r="A225" s="49" t="s">
        <v>32</v>
      </c>
      <c r="B225" s="50"/>
      <c r="C225" s="51"/>
      <c r="D225" s="51"/>
      <c r="E225" s="51"/>
      <c r="F225" s="51"/>
      <c r="G225" s="51"/>
      <c r="H225" s="51"/>
    </row>
    <row r="226" spans="1:9">
      <c r="A226" s="52" t="s">
        <v>28</v>
      </c>
      <c r="B226" s="53"/>
      <c r="C226" s="63">
        <f>+'[1]demanda-enl'!BD204</f>
        <v>1.9399143317483396</v>
      </c>
      <c r="D226" s="63" t="s">
        <v>33</v>
      </c>
      <c r="E226" s="63">
        <f>+'[1]demanda-enl'!BD206</f>
        <v>3.2777152552336819E-2</v>
      </c>
      <c r="F226" s="63">
        <f>+'[1]demanda-enl'!BD208</f>
        <v>3.0243596050350789</v>
      </c>
      <c r="G226" s="63" t="s">
        <v>33</v>
      </c>
      <c r="H226" s="63">
        <f>+'[1]demanda-enl'!BD210</f>
        <v>-9.2284048185159673E-2</v>
      </c>
    </row>
    <row r="227" spans="1:9">
      <c r="A227" s="52" t="s">
        <v>29</v>
      </c>
      <c r="B227" s="53"/>
      <c r="C227" s="63">
        <f>+'[1]demanda-enl'!BL204</f>
        <v>4.0768852459016394</v>
      </c>
      <c r="D227" s="63" t="s">
        <v>33</v>
      </c>
      <c r="E227" s="63">
        <f>+'[1]demanda-enl'!BL206</f>
        <v>0.22153820450808626</v>
      </c>
      <c r="F227" s="63">
        <f>+'[1]demanda-enl'!BL208</f>
        <v>4.7984694821467615</v>
      </c>
      <c r="G227" s="63" t="s">
        <v>33</v>
      </c>
      <c r="H227" s="63">
        <f>+'[1]demanda-enl'!BL210</f>
        <v>-6.4103138193077669E-2</v>
      </c>
    </row>
    <row r="228" spans="1:9">
      <c r="A228" s="58" t="s">
        <v>30</v>
      </c>
      <c r="B228" s="59"/>
      <c r="C228" s="64">
        <f>+'[1]demanda-enl'!AV204</f>
        <v>2.3531239103559769</v>
      </c>
      <c r="D228" s="64" t="s">
        <v>33</v>
      </c>
      <c r="E228" s="64">
        <f>+'[1]demanda-enl'!AV206</f>
        <v>-2.201898992658835E-2</v>
      </c>
      <c r="F228" s="64">
        <f>+'[1]demanda-enl'!AV208</f>
        <v>3.4984574559889543</v>
      </c>
      <c r="G228" s="64" t="s">
        <v>33</v>
      </c>
      <c r="H228" s="64">
        <f>+'[1]demanda-enl'!AV210</f>
        <v>-8.1467006006553433E-2</v>
      </c>
    </row>
    <row r="229" spans="1:9">
      <c r="A229" s="49" t="s">
        <v>41</v>
      </c>
      <c r="B229" s="50"/>
      <c r="C229" s="51"/>
      <c r="D229" s="51"/>
      <c r="E229" s="51"/>
      <c r="F229" s="51"/>
      <c r="G229" s="51"/>
      <c r="H229" s="51"/>
    </row>
    <row r="230" spans="1:9">
      <c r="A230" s="52" t="s">
        <v>28</v>
      </c>
      <c r="B230" s="53"/>
      <c r="C230" s="65">
        <f>([1]demanda!CB178/[1]demanda!AE178)</f>
        <v>3.7640393750619526E-2</v>
      </c>
      <c r="D230" s="66" t="s">
        <v>33</v>
      </c>
      <c r="E230" s="67">
        <f>(([1]demanda!CB178/[1]demanda!AE178)-([1]demanda!CB177/[1]demanda!AE177))*100</f>
        <v>-1.4266805816672377</v>
      </c>
      <c r="F230" s="65">
        <f>([1]demanda!CB182/[1]demanda!AE182)</f>
        <v>0.10278587605807948</v>
      </c>
      <c r="G230" s="66" t="s">
        <v>33</v>
      </c>
      <c r="H230" s="67">
        <f>(([1]demanda!CB182/[1]demanda!AE182)-([1]demanda!CB181/[1]demanda!AE181))*100</f>
        <v>-0.24258013188910993</v>
      </c>
    </row>
    <row r="231" spans="1:9">
      <c r="A231" s="52" t="s">
        <v>29</v>
      </c>
      <c r="B231" s="53"/>
      <c r="C231" s="65">
        <f>([1]demanda!CJ178/[1]demanda!AL178)</f>
        <v>1.3558403522382623E-2</v>
      </c>
      <c r="D231" s="66" t="s">
        <v>33</v>
      </c>
      <c r="E231" s="67">
        <f>(([1]demanda!CJ178/[1]demanda!AL178)-([1]demanda!CJ177/[1]demanda!AL177))*100</f>
        <v>-1.0645145978292687</v>
      </c>
      <c r="F231" s="65">
        <f>([1]demanda!CJ182/[1]demanda!AL182)</f>
        <v>4.682421319872767E-2</v>
      </c>
      <c r="G231" s="66" t="s">
        <v>33</v>
      </c>
      <c r="H231" s="67">
        <f>(([1]demanda!CJ182/[1]demanda!AL182)-([1]demanda!CJ181/[1]demanda!AL181))*100</f>
        <v>-5.6533934285177972E-2</v>
      </c>
    </row>
    <row r="232" spans="1:9">
      <c r="A232" s="52" t="s">
        <v>30</v>
      </c>
      <c r="B232" s="53"/>
      <c r="C232" s="65">
        <f>([1]demanda!BT178/[1]demanda!X178)</f>
        <v>2.3598540612384578E-2</v>
      </c>
      <c r="D232" s="67" t="s">
        <v>33</v>
      </c>
      <c r="E232" s="67">
        <f>(([1]demanda!BT178/[1]demanda!X178)-([1]demanda!BT177/[1]demanda!X177))*100</f>
        <v>-1.2290593337450684</v>
      </c>
      <c r="F232" s="65">
        <f>([1]demanda!BT182/[1]demanda!X182)</f>
        <v>7.1475060582100555E-2</v>
      </c>
      <c r="G232" s="67" t="s">
        <v>33</v>
      </c>
      <c r="H232" s="67">
        <f>(([1]demanda!BT182/[1]demanda!X182)-([1]demanda!BT181/[1]demanda!X181))*100</f>
        <v>-0.16008773460336606</v>
      </c>
    </row>
    <row r="233" spans="1:9">
      <c r="A233" s="49" t="s">
        <v>35</v>
      </c>
      <c r="B233" s="50"/>
      <c r="C233" s="51"/>
      <c r="D233" s="51"/>
      <c r="E233" s="51"/>
      <c r="F233" s="51"/>
      <c r="G233" s="51"/>
      <c r="H233" s="51"/>
    </row>
    <row r="234" spans="1:9">
      <c r="A234" s="58" t="s">
        <v>36</v>
      </c>
      <c r="B234" s="59"/>
      <c r="C234" s="68">
        <f>+[1]oferta!AQ178</f>
        <v>921</v>
      </c>
      <c r="D234" s="69">
        <f>+'[1]oferta-enl'!AQ179</f>
        <v>-0.20740103270223753</v>
      </c>
      <c r="E234" s="68">
        <f>+'[1]oferta-enl'!AQ180</f>
        <v>-241</v>
      </c>
      <c r="F234" s="68">
        <f>+[1]oferta!AQ182</f>
        <v>3066.909090909091</v>
      </c>
      <c r="G234" s="69">
        <f>+'[1]oferta-enl'!AQ183</f>
        <v>-3.2936792317615038E-2</v>
      </c>
      <c r="H234" s="68">
        <f>+'[1]oferta-enl'!AQ184</f>
        <v>-104.4545454545455</v>
      </c>
    </row>
    <row r="235" spans="1:9">
      <c r="A235" s="58" t="s">
        <v>37</v>
      </c>
      <c r="B235" s="59"/>
      <c r="C235" s="69">
        <f>'[1]oferta-enl'!AI178/100</f>
        <v>0.37680000000000002</v>
      </c>
      <c r="D235" s="64" t="s">
        <v>33</v>
      </c>
      <c r="E235" s="64">
        <f>'[1]oferta-enl'!AI180</f>
        <v>-0.71999999999999886</v>
      </c>
      <c r="F235" s="69">
        <f>'[1]oferta-enl'!AI182/100</f>
        <v>0.55880539298614595</v>
      </c>
      <c r="G235" s="64" t="s">
        <v>33</v>
      </c>
      <c r="H235" s="64">
        <f>'[1]oferta-enl'!AI184</f>
        <v>0.65360630155034727</v>
      </c>
    </row>
    <row r="236" spans="1:9">
      <c r="A236" s="58" t="s">
        <v>38</v>
      </c>
      <c r="B236" s="59"/>
      <c r="C236" s="68">
        <f>'[1]oferta-enl'!AA178</f>
        <v>6556</v>
      </c>
      <c r="D236" s="69">
        <f>'[1]oferta-enl'!AA179</f>
        <v>-0.31314824515453121</v>
      </c>
      <c r="E236" s="68">
        <f>'[1]oferta-enl'!AA180</f>
        <v>-2989</v>
      </c>
      <c r="F236" s="68">
        <f>'[1]oferta-enl'!AA182</f>
        <v>19882.727272727272</v>
      </c>
      <c r="G236" s="69">
        <f>'[1]oferta-enl'!AA183</f>
        <v>-3.7363720791024568E-2</v>
      </c>
      <c r="H236" s="68">
        <f>'[1]oferta-enl'!AA184</f>
        <v>-771.72727272727207</v>
      </c>
      <c r="I236" s="26"/>
    </row>
    <row r="237" spans="1:9">
      <c r="A237" s="70" t="str">
        <f>($A$97)</f>
        <v>Fuente: Oficina del Dato a partir de datos de Encuesta de Ocupación Hotelera (INE)</v>
      </c>
      <c r="B237" s="70"/>
      <c r="C237" s="71"/>
      <c r="D237" s="71"/>
      <c r="E237" s="71"/>
      <c r="F237" s="71"/>
      <c r="G237" s="71"/>
      <c r="H237" s="71"/>
      <c r="I237" s="26"/>
    </row>
    <row r="238" spans="1:9" ht="17">
      <c r="A238" s="21" t="s">
        <v>4</v>
      </c>
      <c r="B238" s="22"/>
      <c r="C238" s="22"/>
      <c r="D238" s="23"/>
      <c r="E238" s="23"/>
      <c r="F238" s="24"/>
      <c r="G238" s="24"/>
      <c r="I238" s="25" t="str">
        <f>[1]demanda!A178</f>
        <v>NOVIEMBRE 25</v>
      </c>
    </row>
    <row r="239" spans="1:9">
      <c r="A239" s="74"/>
      <c r="B239" s="74"/>
      <c r="C239" s="75"/>
      <c r="D239" s="75"/>
      <c r="E239" s="75"/>
      <c r="F239" s="75"/>
      <c r="G239" s="75"/>
      <c r="H239" s="75"/>
    </row>
    <row r="240" spans="1:9" ht="29">
      <c r="A240" s="27" t="s">
        <v>46</v>
      </c>
      <c r="B240" s="28"/>
      <c r="C240" s="29"/>
      <c r="D240" s="29"/>
      <c r="E240" s="29"/>
      <c r="F240" s="29"/>
      <c r="G240" s="29"/>
      <c r="H240" s="29"/>
      <c r="I240" s="29"/>
    </row>
    <row r="241" spans="1:12" ht="21.75" customHeight="1">
      <c r="A241" s="30"/>
      <c r="B241" s="30"/>
      <c r="C241" s="31"/>
      <c r="D241" s="31"/>
      <c r="E241" s="31"/>
      <c r="F241" s="31"/>
      <c r="G241" s="31"/>
      <c r="H241" s="31"/>
    </row>
    <row r="242" spans="1:12" ht="26.25" customHeight="1">
      <c r="A242" s="32" t="s">
        <v>14</v>
      </c>
      <c r="B242" s="33"/>
      <c r="C242" s="34" t="str">
        <f>$C$74</f>
        <v>Nov.25</v>
      </c>
      <c r="D242" s="35" t="str">
        <f>$D$74</f>
        <v>Variación mensual                                   Nov.25/Nov.24</v>
      </c>
      <c r="E242" s="36"/>
      <c r="F242" s="37" t="str">
        <f>$F$74</f>
        <v>Acumulado Ene-Nov.25</v>
      </c>
      <c r="G242" s="35" t="str">
        <f>$G$74</f>
        <v>Var. del acumulado                                                       Ene-Nov.25/Ene-Nov.24</v>
      </c>
      <c r="H242" s="36"/>
    </row>
    <row r="243" spans="1:12" ht="16.5" customHeight="1">
      <c r="A243" s="38"/>
      <c r="B243" s="39"/>
      <c r="C243" s="40"/>
      <c r="D243" s="41"/>
      <c r="E243" s="42"/>
      <c r="F243" s="43"/>
      <c r="G243" s="41"/>
      <c r="H243" s="42"/>
    </row>
    <row r="244" spans="1:12">
      <c r="A244" s="44"/>
      <c r="B244" s="45"/>
      <c r="C244" s="46"/>
      <c r="D244" s="47" t="str">
        <f>$D$76</f>
        <v>%</v>
      </c>
      <c r="E244" s="47" t="str">
        <f>$E$76</f>
        <v>Diferencias</v>
      </c>
      <c r="F244" s="48"/>
      <c r="G244" s="47" t="str">
        <f>$G$76</f>
        <v>%</v>
      </c>
      <c r="H244" s="47" t="str">
        <f>$H$76</f>
        <v>Diferencias</v>
      </c>
    </row>
    <row r="245" spans="1:12">
      <c r="A245" s="49" t="s">
        <v>27</v>
      </c>
      <c r="B245" s="50"/>
      <c r="C245" s="51"/>
      <c r="D245" s="51"/>
      <c r="E245" s="51"/>
      <c r="F245" s="51"/>
      <c r="G245" s="51"/>
      <c r="H245" s="51"/>
    </row>
    <row r="246" spans="1:12">
      <c r="A246" s="52" t="s">
        <v>28</v>
      </c>
      <c r="B246" s="53"/>
      <c r="C246" s="54">
        <f>+[1]demanda!BE178</f>
        <v>42854</v>
      </c>
      <c r="D246" s="55">
        <f>+'[1]demanda-enl'!BE179</f>
        <v>2.0260457586362968E-2</v>
      </c>
      <c r="E246" s="54">
        <f>+'[1]demanda-enl'!BE180</f>
        <v>851</v>
      </c>
      <c r="F246" s="54">
        <f>+[1]demanda!BE182</f>
        <v>481863</v>
      </c>
      <c r="G246" s="55">
        <f>+'[1]demanda-enl'!BE183</f>
        <v>1.6232711750737039E-2</v>
      </c>
      <c r="H246" s="54">
        <f>+'[1]demanda-enl'!BE184</f>
        <v>7697</v>
      </c>
      <c r="J246" s="56"/>
    </row>
    <row r="247" spans="1:12">
      <c r="A247" s="52" t="s">
        <v>29</v>
      </c>
      <c r="B247" s="53"/>
      <c r="C247" s="54">
        <f>+[1]demanda!BM178</f>
        <v>4923</v>
      </c>
      <c r="D247" s="55">
        <f>+'[1]demanda-enl'!BM179</f>
        <v>-9.1529802546595262E-2</v>
      </c>
      <c r="E247" s="54">
        <f>+'[1]demanda-enl'!BM180</f>
        <v>-496</v>
      </c>
      <c r="F247" s="54">
        <f>+[1]demanda!BM182</f>
        <v>68199</v>
      </c>
      <c r="G247" s="55">
        <f>+'[1]demanda-enl'!BM183</f>
        <v>-5.8713924889238545E-2</v>
      </c>
      <c r="H247" s="54">
        <f>+'[1]demanda-enl'!BM184</f>
        <v>-4254</v>
      </c>
      <c r="J247" s="56"/>
      <c r="K247" s="57"/>
      <c r="L247" s="57"/>
    </row>
    <row r="248" spans="1:12">
      <c r="A248" s="58" t="s">
        <v>30</v>
      </c>
      <c r="B248" s="59"/>
      <c r="C248" s="60">
        <f>+[1]demanda!AW178</f>
        <v>47778</v>
      </c>
      <c r="D248" s="61">
        <f>+'[1]demanda-enl'!AW179</f>
        <v>7.5070642317911496E-3</v>
      </c>
      <c r="E248" s="60">
        <f>+'[1]demanda-enl'!AW180</f>
        <v>356</v>
      </c>
      <c r="F248" s="60">
        <f>+[1]demanda!AW182</f>
        <v>550064</v>
      </c>
      <c r="G248" s="61">
        <f>+'[1]demanda-enl'!AW183</f>
        <v>6.3060607335665431E-3</v>
      </c>
      <c r="H248" s="60">
        <f>+'[1]demanda-enl'!AW184</f>
        <v>3447</v>
      </c>
      <c r="J248" s="56"/>
      <c r="K248" s="57"/>
    </row>
    <row r="249" spans="1:12">
      <c r="A249" s="49" t="s">
        <v>31</v>
      </c>
      <c r="B249" s="50"/>
      <c r="C249" s="51"/>
      <c r="D249" s="62"/>
      <c r="E249" s="51"/>
      <c r="F249" s="51"/>
      <c r="G249" s="62"/>
      <c r="H249" s="51"/>
      <c r="J249" s="56"/>
    </row>
    <row r="250" spans="1:12">
      <c r="A250" s="52" t="s">
        <v>28</v>
      </c>
      <c r="B250" s="53"/>
      <c r="C250" s="54">
        <f>+[1]demanda!CC178</f>
        <v>78143</v>
      </c>
      <c r="D250" s="55">
        <f>+'[1]demanda-enl'!CC179</f>
        <v>1.5508446335648074E-3</v>
      </c>
      <c r="E250" s="54">
        <f>+'[1]demanda-enl'!CC180</f>
        <v>121</v>
      </c>
      <c r="F250" s="54">
        <f>+[1]demanda!CC182</f>
        <v>880106</v>
      </c>
      <c r="G250" s="55">
        <f>+'[1]demanda-enl'!CC183</f>
        <v>2.0024848521373873E-2</v>
      </c>
      <c r="H250" s="54">
        <f>+'[1]demanda-enl'!CC184</f>
        <v>17278</v>
      </c>
      <c r="J250" s="56"/>
    </row>
    <row r="251" spans="1:12">
      <c r="A251" s="52" t="s">
        <v>29</v>
      </c>
      <c r="B251" s="53"/>
      <c r="C251" s="54">
        <f>+[1]demanda!CK178</f>
        <v>8530</v>
      </c>
      <c r="D251" s="55">
        <f>+'[1]demanda-enl'!CK179</f>
        <v>-7.4134375339194647E-2</v>
      </c>
      <c r="E251" s="54">
        <f>+'[1]demanda-enl'!CK180</f>
        <v>-683</v>
      </c>
      <c r="F251" s="54">
        <f>+[1]demanda!CK182</f>
        <v>111185</v>
      </c>
      <c r="G251" s="55">
        <f>+'[1]demanda-enl'!CK183</f>
        <v>-6.7974919107415266E-2</v>
      </c>
      <c r="H251" s="54">
        <f>+'[1]demanda-enl'!CK184</f>
        <v>-8109</v>
      </c>
      <c r="K251" s="57"/>
    </row>
    <row r="252" spans="1:12">
      <c r="A252" s="58" t="s">
        <v>30</v>
      </c>
      <c r="B252" s="59"/>
      <c r="C252" s="60">
        <f>+[1]demanda!BU178</f>
        <v>86673</v>
      </c>
      <c r="D252" s="61">
        <f>+'[1]demanda-enl'!BU179</f>
        <v>-6.4423683154697375E-3</v>
      </c>
      <c r="E252" s="60">
        <f>+'[1]demanda-enl'!BU180</f>
        <v>-562</v>
      </c>
      <c r="F252" s="60">
        <f>+[1]demanda!BU182</f>
        <v>991292</v>
      </c>
      <c r="G252" s="61">
        <f>+'[1]demanda-enl'!BU183</f>
        <v>9.3369255550737051E-3</v>
      </c>
      <c r="H252" s="60">
        <f>+'[1]demanda-enl'!BU184</f>
        <v>9170</v>
      </c>
    </row>
    <row r="253" spans="1:12">
      <c r="A253" s="49" t="s">
        <v>32</v>
      </c>
      <c r="B253" s="50"/>
      <c r="C253" s="51"/>
      <c r="D253" s="51"/>
      <c r="E253" s="51"/>
      <c r="F253" s="51"/>
      <c r="G253" s="51"/>
      <c r="H253" s="51"/>
    </row>
    <row r="254" spans="1:12">
      <c r="A254" s="52" t="s">
        <v>28</v>
      </c>
      <c r="B254" s="53"/>
      <c r="C254" s="63">
        <f>+'[1]demanda-enl'!BE204</f>
        <v>1.8234703878284408</v>
      </c>
      <c r="D254" s="63" t="s">
        <v>33</v>
      </c>
      <c r="E254" s="63">
        <f>+'[1]demanda-enl'!BE206</f>
        <v>-3.4063597839249615E-2</v>
      </c>
      <c r="F254" s="63">
        <f>+'[1]demanda-enl'!BE208</f>
        <v>1.8264651986145439</v>
      </c>
      <c r="G254" s="63" t="s">
        <v>33</v>
      </c>
      <c r="H254" s="63">
        <f>+'[1]demanda-enl'!BE210</f>
        <v>6.7902324634492306E-3</v>
      </c>
    </row>
    <row r="255" spans="1:12">
      <c r="A255" s="52" t="s">
        <v>29</v>
      </c>
      <c r="B255" s="53"/>
      <c r="C255" s="63">
        <f>+'[1]demanda-enl'!BM204</f>
        <v>1.7326833231769248</v>
      </c>
      <c r="D255" s="63" t="s">
        <v>33</v>
      </c>
      <c r="E255" s="63">
        <f>+'[1]demanda-enl'!BM206</f>
        <v>3.2554148052363008E-2</v>
      </c>
      <c r="F255" s="63">
        <f>+'[1]demanda-enl'!BM208</f>
        <v>1.6303024971040632</v>
      </c>
      <c r="G255" s="63" t="s">
        <v>33</v>
      </c>
      <c r="H255" s="63">
        <f>+'[1]demanda-enl'!BM210</f>
        <v>-1.6199373073845225E-2</v>
      </c>
    </row>
    <row r="256" spans="1:12">
      <c r="A256" s="58" t="s">
        <v>30</v>
      </c>
      <c r="B256" s="59"/>
      <c r="C256" s="64">
        <f>+'[1]demanda-enl'!AW204</f>
        <v>1.8140776089413537</v>
      </c>
      <c r="D256" s="64" t="s">
        <v>33</v>
      </c>
      <c r="E256" s="64">
        <f>+'[1]demanda-enl'!AW206</f>
        <v>-2.5469436733649431E-2</v>
      </c>
      <c r="F256" s="64">
        <f>+'[1]demanda-enl'!AW208</f>
        <v>1.8021393874167371</v>
      </c>
      <c r="G256" s="64" t="s">
        <v>33</v>
      </c>
      <c r="H256" s="64">
        <f>+'[1]demanda-enl'!AW210</f>
        <v>5.4115139696981895E-3</v>
      </c>
    </row>
    <row r="257" spans="1:9">
      <c r="A257" s="49" t="s">
        <v>41</v>
      </c>
      <c r="B257" s="50"/>
      <c r="C257" s="51"/>
      <c r="D257" s="51"/>
      <c r="E257" s="51"/>
      <c r="F257" s="51"/>
      <c r="G257" s="51"/>
      <c r="H257" s="51"/>
    </row>
    <row r="258" spans="1:9">
      <c r="A258" s="52" t="s">
        <v>28</v>
      </c>
      <c r="B258" s="53"/>
      <c r="C258" s="65">
        <f>([1]demanda!CC178/[1]demanda!AE178)</f>
        <v>5.9583374634957186E-2</v>
      </c>
      <c r="D258" s="66" t="s">
        <v>33</v>
      </c>
      <c r="E258" s="67">
        <f>(([1]demanda!CC178/[1]demanda!AE178)-([1]demanda!CC177/[1]demanda!AE177))*100</f>
        <v>-7.0368082508492913E-2</v>
      </c>
      <c r="F258" s="65">
        <f>([1]demanda!CC182/[1]demanda!AE182)</f>
        <v>3.6693708062162662E-2</v>
      </c>
      <c r="G258" s="66" t="s">
        <v>33</v>
      </c>
      <c r="H258" s="67">
        <f>(([1]demanda!CC182/[1]demanda!AE182)-([1]demanda!CC181/[1]demanda!AE181))*100</f>
        <v>7.8366587505902113E-2</v>
      </c>
    </row>
    <row r="259" spans="1:9">
      <c r="A259" s="52" t="s">
        <v>29</v>
      </c>
      <c r="B259" s="53"/>
      <c r="C259" s="65">
        <f>([1]demanda!CK178/[1]demanda!AL178)</f>
        <v>4.6504958802494585E-3</v>
      </c>
      <c r="D259" s="66" t="s">
        <v>33</v>
      </c>
      <c r="E259" s="67">
        <f>(([1]demanda!CK178/[1]demanda!AL178)-([1]demanda!CK177/[1]demanda!AL177))*100</f>
        <v>-5.428641949705533E-2</v>
      </c>
      <c r="F259" s="65">
        <f>([1]demanda!CK182/[1]demanda!AL182)</f>
        <v>3.6495637575686556E-3</v>
      </c>
      <c r="G259" s="66" t="s">
        <v>33</v>
      </c>
      <c r="H259" s="67">
        <f>(([1]demanda!CK182/[1]demanda!AL182)-([1]demanda!CK181/[1]demanda!AL181))*100</f>
        <v>-3.1891277844041083E-2</v>
      </c>
    </row>
    <row r="260" spans="1:9">
      <c r="A260" s="52" t="s">
        <v>30</v>
      </c>
      <c r="B260" s="53"/>
      <c r="C260" s="65">
        <f>([1]demanda!BU178/[1]demanda!X178)</f>
        <v>2.7552823645461761E-2</v>
      </c>
      <c r="D260" s="67" t="s">
        <v>33</v>
      </c>
      <c r="E260" s="67">
        <f>(([1]demanda!BU178/[1]demanda!X178)-([1]demanda!BU177/[1]demanda!X177))*100</f>
        <v>-8.794247526881481E-2</v>
      </c>
      <c r="F260" s="65">
        <f>([1]demanda!BU182/[1]demanda!X182)</f>
        <v>1.8205382875441212E-2</v>
      </c>
      <c r="G260" s="67" t="s">
        <v>33</v>
      </c>
      <c r="H260" s="67">
        <f>(([1]demanda!BU182/[1]demanda!X182)-([1]demanda!BU181/[1]demanda!X181))*100</f>
        <v>4.7490736709815407E-3</v>
      </c>
    </row>
    <row r="261" spans="1:9">
      <c r="A261" s="49" t="s">
        <v>35</v>
      </c>
      <c r="B261" s="50"/>
      <c r="C261" s="51"/>
      <c r="D261" s="51"/>
      <c r="E261" s="51"/>
      <c r="F261" s="51"/>
      <c r="G261" s="51"/>
      <c r="H261" s="51"/>
    </row>
    <row r="262" spans="1:9">
      <c r="A262" s="58" t="s">
        <v>36</v>
      </c>
      <c r="B262" s="59"/>
      <c r="C262" s="68">
        <f>+[1]oferta!AR178</f>
        <v>956</v>
      </c>
      <c r="D262" s="69">
        <f>+'[1]oferta-enl'!AR179</f>
        <v>-5.4401582591493525E-2</v>
      </c>
      <c r="E262" s="68">
        <f>+'[1]oferta-enl'!AR180</f>
        <v>-55</v>
      </c>
      <c r="F262" s="68">
        <f>+[1]oferta!AR182</f>
        <v>948.09090909090912</v>
      </c>
      <c r="G262" s="69">
        <f>+'[1]oferta-enl'!AR183</f>
        <v>-5.1305376148458093E-2</v>
      </c>
      <c r="H262" s="68">
        <f>+'[1]oferta-enl'!AR184</f>
        <v>-51.272727272727252</v>
      </c>
    </row>
    <row r="263" spans="1:9">
      <c r="A263" s="58" t="s">
        <v>37</v>
      </c>
      <c r="B263" s="59"/>
      <c r="C263" s="69">
        <f>'[1]oferta-enl'!AJ178/100</f>
        <v>0.3483</v>
      </c>
      <c r="D263" s="64" t="s">
        <v>33</v>
      </c>
      <c r="E263" s="64">
        <f>'[1]oferta-enl'!AJ180</f>
        <v>-2.0000000000003126E-2</v>
      </c>
      <c r="F263" s="69">
        <f>'[1]oferta-enl'!AJ182/100</f>
        <v>0.3606045772132685</v>
      </c>
      <c r="G263" s="64" t="s">
        <v>33</v>
      </c>
      <c r="H263" s="64">
        <f>'[1]oferta-enl'!AJ184</f>
        <v>0.71146817814814511</v>
      </c>
    </row>
    <row r="264" spans="1:9">
      <c r="A264" s="58" t="s">
        <v>38</v>
      </c>
      <c r="B264" s="59"/>
      <c r="C264" s="68">
        <f>'[1]oferta-enl'!AB178</f>
        <v>8239</v>
      </c>
      <c r="D264" s="69">
        <f>'[1]oferta-enl'!AB179</f>
        <v>-5.1919826128954405E-3</v>
      </c>
      <c r="E264" s="68">
        <f>'[1]oferta-enl'!AB180</f>
        <v>-43</v>
      </c>
      <c r="F264" s="68">
        <f>'[1]oferta-enl'!AB182</f>
        <v>8145.090909090909</v>
      </c>
      <c r="G264" s="69">
        <f>'[1]oferta-enl'!AB183</f>
        <v>-7.532456023749301E-3</v>
      </c>
      <c r="H264" s="68">
        <f>'[1]oferta-enl'!AB184</f>
        <v>-61.818181818181074</v>
      </c>
      <c r="I264" s="26"/>
    </row>
    <row r="265" spans="1:9">
      <c r="A265" s="70" t="str">
        <f>($A$97)</f>
        <v>Fuente: Oficina del Dato a partir de datos de Encuesta de Ocupación Hotelera (INE)</v>
      </c>
      <c r="B265" s="70"/>
      <c r="C265" s="71"/>
      <c r="D265" s="71"/>
      <c r="E265" s="71"/>
      <c r="F265" s="71"/>
      <c r="G265" s="71"/>
      <c r="H265" s="71"/>
      <c r="I265" s="26"/>
    </row>
    <row r="266" spans="1:9">
      <c r="A266" s="74"/>
      <c r="B266" s="74"/>
      <c r="C266" s="75"/>
      <c r="D266" s="75"/>
      <c r="E266" s="75"/>
      <c r="F266" s="75"/>
      <c r="G266" s="75"/>
      <c r="H266" s="75"/>
    </row>
    <row r="267" spans="1:9">
      <c r="A267" s="74"/>
      <c r="B267" s="74"/>
      <c r="C267" s="75"/>
      <c r="D267" s="75"/>
      <c r="E267" s="75"/>
      <c r="F267" s="75"/>
      <c r="G267" s="75"/>
      <c r="H267" s="75"/>
    </row>
    <row r="268" spans="1:9" ht="29">
      <c r="A268" s="27" t="s">
        <v>47</v>
      </c>
      <c r="B268" s="28"/>
      <c r="C268" s="29"/>
      <c r="D268" s="29"/>
      <c r="E268" s="29"/>
      <c r="F268" s="29"/>
      <c r="G268" s="29"/>
      <c r="H268" s="29"/>
      <c r="I268" s="29"/>
    </row>
    <row r="269" spans="1:9" ht="21.75" customHeight="1">
      <c r="A269" s="30"/>
      <c r="B269" s="30"/>
      <c r="C269" s="31"/>
      <c r="D269" s="31"/>
      <c r="E269" s="31"/>
      <c r="F269" s="31"/>
      <c r="G269" s="31"/>
      <c r="H269" s="31"/>
    </row>
    <row r="270" spans="1:9" ht="26.25" customHeight="1">
      <c r="A270" s="32" t="s">
        <v>15</v>
      </c>
      <c r="B270" s="33"/>
      <c r="C270" s="34" t="str">
        <f>$C$74</f>
        <v>Nov.25</v>
      </c>
      <c r="D270" s="35" t="str">
        <f>$D$74</f>
        <v>Variación mensual                                   Nov.25/Nov.24</v>
      </c>
      <c r="E270" s="36"/>
      <c r="F270" s="37" t="str">
        <f>$F$74</f>
        <v>Acumulado Ene-Nov.25</v>
      </c>
      <c r="G270" s="35" t="str">
        <f>$G$74</f>
        <v>Var. del acumulado                                                       Ene-Nov.25/Ene-Nov.24</v>
      </c>
      <c r="H270" s="36"/>
    </row>
    <row r="271" spans="1:9" ht="16.5" customHeight="1">
      <c r="A271" s="38"/>
      <c r="B271" s="39"/>
      <c r="C271" s="40"/>
      <c r="D271" s="41"/>
      <c r="E271" s="42"/>
      <c r="F271" s="43"/>
      <c r="G271" s="41"/>
      <c r="H271" s="42"/>
    </row>
    <row r="272" spans="1:9">
      <c r="A272" s="44"/>
      <c r="B272" s="45"/>
      <c r="C272" s="46"/>
      <c r="D272" s="47" t="str">
        <f>$D$76</f>
        <v>%</v>
      </c>
      <c r="E272" s="47" t="str">
        <f>$E$76</f>
        <v>Diferencias</v>
      </c>
      <c r="F272" s="48"/>
      <c r="G272" s="47" t="str">
        <f>$G$76</f>
        <v>%</v>
      </c>
      <c r="H272" s="47" t="str">
        <f>$H$76</f>
        <v>Diferencias</v>
      </c>
    </row>
    <row r="273" spans="1:12">
      <c r="A273" s="49" t="s">
        <v>27</v>
      </c>
      <c r="B273" s="50"/>
      <c r="C273" s="51"/>
      <c r="D273" s="51"/>
      <c r="E273" s="51"/>
      <c r="F273" s="51"/>
      <c r="G273" s="51"/>
      <c r="H273" s="51"/>
    </row>
    <row r="274" spans="1:12">
      <c r="A274" s="52" t="s">
        <v>28</v>
      </c>
      <c r="B274" s="53"/>
      <c r="C274" s="54">
        <f>+[1]demanda!BF178</f>
        <v>148879</v>
      </c>
      <c r="D274" s="55">
        <f>+'[1]demanda-enl'!BF179</f>
        <v>6.4683839409585664E-2</v>
      </c>
      <c r="E274" s="54">
        <f>+'[1]demanda-enl'!BF180</f>
        <v>9045</v>
      </c>
      <c r="F274" s="54">
        <f>+[1]demanda!BF182</f>
        <v>1984349</v>
      </c>
      <c r="G274" s="55">
        <f>+'[1]demanda-enl'!BF183</f>
        <v>-7.2897871310581563E-2</v>
      </c>
      <c r="H274" s="54">
        <f>+'[1]demanda-enl'!BF184</f>
        <v>-156029</v>
      </c>
      <c r="J274" s="56"/>
    </row>
    <row r="275" spans="1:12">
      <c r="A275" s="52" t="s">
        <v>29</v>
      </c>
      <c r="B275" s="53"/>
      <c r="C275" s="54">
        <f>+[1]demanda!BN178</f>
        <v>245696</v>
      </c>
      <c r="D275" s="55">
        <f>+'[1]demanda-enl'!BN179</f>
        <v>9.1264412741840939E-2</v>
      </c>
      <c r="E275" s="54">
        <f>+'[1]demanda-enl'!BN180</f>
        <v>20548</v>
      </c>
      <c r="F275" s="54">
        <f>+[1]demanda!BN182</f>
        <v>3962909</v>
      </c>
      <c r="G275" s="55">
        <f>+'[1]demanda-enl'!BN183</f>
        <v>2.4540678275464245E-2</v>
      </c>
      <c r="H275" s="54">
        <f>+'[1]demanda-enl'!BN184</f>
        <v>94923</v>
      </c>
      <c r="J275" s="56"/>
      <c r="K275" s="57"/>
      <c r="L275" s="57"/>
    </row>
    <row r="276" spans="1:12">
      <c r="A276" s="58" t="s">
        <v>30</v>
      </c>
      <c r="B276" s="59"/>
      <c r="C276" s="60">
        <f>+[1]demanda!AX178</f>
        <v>394575</v>
      </c>
      <c r="D276" s="61">
        <f>+'[1]demanda-enl'!AX179</f>
        <v>8.1083672848723642E-2</v>
      </c>
      <c r="E276" s="60">
        <f>+'[1]demanda-enl'!AX180</f>
        <v>29594</v>
      </c>
      <c r="F276" s="60">
        <f>+[1]demanda!AX182</f>
        <v>5947258</v>
      </c>
      <c r="G276" s="61">
        <f>+'[1]demanda-enl'!AX183</f>
        <v>-1.0169826651589942E-2</v>
      </c>
      <c r="H276" s="60">
        <f>+'[1]demanda-enl'!AX184</f>
        <v>-61104</v>
      </c>
      <c r="J276" s="56"/>
      <c r="K276" s="57"/>
    </row>
    <row r="277" spans="1:12">
      <c r="A277" s="49" t="s">
        <v>31</v>
      </c>
      <c r="B277" s="50"/>
      <c r="C277" s="51"/>
      <c r="D277" s="62"/>
      <c r="E277" s="51"/>
      <c r="F277" s="51"/>
      <c r="G277" s="62"/>
      <c r="H277" s="51"/>
      <c r="J277" s="56"/>
    </row>
    <row r="278" spans="1:12">
      <c r="A278" s="52" t="s">
        <v>28</v>
      </c>
      <c r="B278" s="53"/>
      <c r="C278" s="54">
        <f>+[1]demanda!CD178</f>
        <v>294421</v>
      </c>
      <c r="D278" s="55">
        <f>+'[1]demanda-enl'!CD179</f>
        <v>9.6499199284942883E-2</v>
      </c>
      <c r="E278" s="54">
        <f>+'[1]demanda-enl'!CD180</f>
        <v>25911</v>
      </c>
      <c r="F278" s="54">
        <f>+[1]demanda!CD182</f>
        <v>4888629</v>
      </c>
      <c r="G278" s="55">
        <f>+'[1]demanda-enl'!CD183</f>
        <v>-5.891080246022351E-2</v>
      </c>
      <c r="H278" s="54">
        <f>+'[1]demanda-enl'!CD184</f>
        <v>-306021</v>
      </c>
      <c r="J278" s="56"/>
    </row>
    <row r="279" spans="1:12">
      <c r="A279" s="52" t="s">
        <v>29</v>
      </c>
      <c r="B279" s="53"/>
      <c r="C279" s="54">
        <f>+[1]demanda!CL178</f>
        <v>944610</v>
      </c>
      <c r="D279" s="55">
        <f>+'[1]demanda-enl'!CL179</f>
        <v>5.1074374463814243E-2</v>
      </c>
      <c r="E279" s="54">
        <f>+'[1]demanda-enl'!CL180</f>
        <v>45901</v>
      </c>
      <c r="F279" s="54">
        <f>+[1]demanda!CL182</f>
        <v>16331086</v>
      </c>
      <c r="G279" s="55">
        <f>+'[1]demanda-enl'!CL183</f>
        <v>2.3230743050450808E-2</v>
      </c>
      <c r="H279" s="54">
        <f>+'[1]demanda-enl'!CL184</f>
        <v>370770</v>
      </c>
      <c r="K279" s="57"/>
    </row>
    <row r="280" spans="1:12">
      <c r="A280" s="58" t="s">
        <v>30</v>
      </c>
      <c r="B280" s="59"/>
      <c r="C280" s="60">
        <f>+[1]demanda!BV178</f>
        <v>1239031</v>
      </c>
      <c r="D280" s="61">
        <f>+'[1]demanda-enl'!BV179</f>
        <v>6.152401563031451E-2</v>
      </c>
      <c r="E280" s="60">
        <f>+'[1]demanda-enl'!BV180</f>
        <v>71812</v>
      </c>
      <c r="F280" s="60">
        <f>+[1]demanda!BV182</f>
        <v>21219714</v>
      </c>
      <c r="G280" s="61">
        <f>+'[1]demanda-enl'!BV183</f>
        <v>3.060794764802921E-3</v>
      </c>
      <c r="H280" s="60">
        <f>+'[1]demanda-enl'!BV184</f>
        <v>64751</v>
      </c>
    </row>
    <row r="281" spans="1:12">
      <c r="A281" s="49" t="s">
        <v>32</v>
      </c>
      <c r="B281" s="50"/>
      <c r="C281" s="51"/>
      <c r="D281" s="51"/>
      <c r="E281" s="51"/>
      <c r="F281" s="51"/>
      <c r="G281" s="51"/>
      <c r="H281" s="51"/>
    </row>
    <row r="282" spans="1:12">
      <c r="A282" s="52" t="s">
        <v>28</v>
      </c>
      <c r="B282" s="53"/>
      <c r="C282" s="63">
        <f>+'[1]demanda-enl'!BF204</f>
        <v>1.9775858247301499</v>
      </c>
      <c r="D282" s="63" t="s">
        <v>33</v>
      </c>
      <c r="E282" s="63">
        <f>+'[1]demanda-enl'!BF206</f>
        <v>5.7380438343434204E-2</v>
      </c>
      <c r="F282" s="63">
        <f>+'[1]demanda-enl'!BF208</f>
        <v>2.4635933497585354</v>
      </c>
      <c r="G282" s="63" t="s">
        <v>33</v>
      </c>
      <c r="H282" s="63">
        <f>+'[1]demanda-enl'!BF210</f>
        <v>3.6615498182785533E-2</v>
      </c>
    </row>
    <row r="283" spans="1:12">
      <c r="A283" s="52" t="s">
        <v>29</v>
      </c>
      <c r="B283" s="53"/>
      <c r="C283" s="63">
        <f>+'[1]demanda-enl'!BN204</f>
        <v>3.8446291351914561</v>
      </c>
      <c r="D283" s="63" t="s">
        <v>33</v>
      </c>
      <c r="E283" s="63">
        <f>+'[1]demanda-enl'!BN206</f>
        <v>-0.14700747717019036</v>
      </c>
      <c r="F283" s="63">
        <f>+'[1]demanda-enl'!BN208</f>
        <v>4.1209843577028895</v>
      </c>
      <c r="G283" s="63" t="s">
        <v>33</v>
      </c>
      <c r="H283" s="63">
        <f>+'[1]demanda-enl'!BN210</f>
        <v>-5.2756649548966195E-3</v>
      </c>
    </row>
    <row r="284" spans="1:12">
      <c r="A284" s="58" t="s">
        <v>30</v>
      </c>
      <c r="B284" s="59"/>
      <c r="C284" s="64">
        <f>+'[1]demanda-enl'!AX204</f>
        <v>3.1401660013939048</v>
      </c>
      <c r="D284" s="64" t="s">
        <v>33</v>
      </c>
      <c r="E284" s="64">
        <f>+'[1]demanda-enl'!AX206</f>
        <v>-5.7860745203863306E-2</v>
      </c>
      <c r="F284" s="64">
        <f>+'[1]demanda-enl'!AX208</f>
        <v>3.56798275776837</v>
      </c>
      <c r="G284" s="64" t="s">
        <v>33</v>
      </c>
      <c r="H284" s="64">
        <f>+'[1]demanda-enl'!AX210</f>
        <v>4.7062580189189518E-2</v>
      </c>
    </row>
    <row r="285" spans="1:12">
      <c r="A285" s="49" t="s">
        <v>41</v>
      </c>
      <c r="B285" s="50"/>
      <c r="C285" s="51"/>
      <c r="D285" s="51"/>
      <c r="E285" s="51"/>
      <c r="F285" s="51"/>
      <c r="G285" s="51"/>
      <c r="H285" s="51"/>
    </row>
    <row r="286" spans="1:12">
      <c r="A286" s="52" t="s">
        <v>28</v>
      </c>
      <c r="B286" s="53"/>
      <c r="C286" s="65">
        <f>([1]demanda!CD178/[1]demanda!AE178)</f>
        <v>0.22449351500964551</v>
      </c>
      <c r="D286" s="66" t="s">
        <v>33</v>
      </c>
      <c r="E286" s="67">
        <f>(([1]demanda!CD178/[1]demanda!AE178)-([1]demanda!CD177/[1]demanda!AE177))*100</f>
        <v>1.7017709960096576</v>
      </c>
      <c r="F286" s="65">
        <f>([1]demanda!CD182/[1]demanda!AE182)</f>
        <v>0.20381854611856093</v>
      </c>
      <c r="G286" s="66" t="s">
        <v>33</v>
      </c>
      <c r="H286" s="67">
        <f>(([1]demanda!CD182/[1]demanda!AE182)-([1]demanda!CD181/[1]demanda!AE181))*100</f>
        <v>-1.2377614236965262</v>
      </c>
    </row>
    <row r="287" spans="1:12">
      <c r="A287" s="52" t="s">
        <v>29</v>
      </c>
      <c r="B287" s="53"/>
      <c r="C287" s="65">
        <f>([1]demanda!CL178/[1]demanda!AL178)</f>
        <v>0.51499471435433075</v>
      </c>
      <c r="D287" s="66" t="s">
        <v>33</v>
      </c>
      <c r="E287" s="67">
        <f>(([1]demanda!CL178/[1]demanda!AL178)-([1]demanda!CL177/[1]demanda!AL177))*100</f>
        <v>0.83932338549383978</v>
      </c>
      <c r="F287" s="65">
        <f>([1]demanda!CL182/[1]demanda!AL182)</f>
        <v>0.53605557932578018</v>
      </c>
      <c r="G287" s="66" t="s">
        <v>33</v>
      </c>
      <c r="H287" s="67">
        <f>(([1]demanda!CL182/[1]demanda!AL182)-([1]demanda!CL181/[1]demanda!AL181))*100</f>
        <v>0.51140436803154277</v>
      </c>
    </row>
    <row r="288" spans="1:12">
      <c r="A288" s="52" t="s">
        <v>30</v>
      </c>
      <c r="B288" s="53"/>
      <c r="C288" s="65">
        <f>([1]demanda!BV178/[1]demanda!X178)</f>
        <v>0.39388047759117756</v>
      </c>
      <c r="D288" s="67" t="s">
        <v>33</v>
      </c>
      <c r="E288" s="67">
        <f>(([1]demanda!BV178/[1]demanda!X178)-([1]demanda!BV177/[1]demanda!X177))*100</f>
        <v>1.3452202895927523</v>
      </c>
      <c r="F288" s="65">
        <f>([1]demanda!BV182/[1]demanda!X182)</f>
        <v>0.38970658280038589</v>
      </c>
      <c r="G288" s="67" t="s">
        <v>33</v>
      </c>
      <c r="H288" s="67">
        <f>(([1]demanda!BV182/[1]demanda!X182)-([1]demanda!BV181/[1]demanda!X181))*100</f>
        <v>-0.14154329500540297</v>
      </c>
    </row>
    <row r="289" spans="1:12">
      <c r="A289" s="49" t="s">
        <v>35</v>
      </c>
      <c r="B289" s="50"/>
      <c r="C289" s="51"/>
      <c r="D289" s="51"/>
      <c r="E289" s="51"/>
      <c r="F289" s="51"/>
      <c r="G289" s="51"/>
      <c r="H289" s="51"/>
    </row>
    <row r="290" spans="1:12">
      <c r="A290" s="58" t="s">
        <v>36</v>
      </c>
      <c r="B290" s="59"/>
      <c r="C290" s="68">
        <f>+[1]oferta!AS178</f>
        <v>14286</v>
      </c>
      <c r="D290" s="69">
        <f>+'[1]oferta-enl'!AS179</f>
        <v>9.7066502841345326E-2</v>
      </c>
      <c r="E290" s="68">
        <f>+'[1]oferta-enl'!AS180</f>
        <v>1264</v>
      </c>
      <c r="F290" s="68">
        <f>+[1]oferta!AS182</f>
        <v>16935.272727272728</v>
      </c>
      <c r="G290" s="69">
        <f>+'[1]oferta-enl'!AS183</f>
        <v>5.9273074648592106E-2</v>
      </c>
      <c r="H290" s="68">
        <f>+'[1]oferta-enl'!AS184</f>
        <v>947.63636363636397</v>
      </c>
    </row>
    <row r="291" spans="1:12">
      <c r="A291" s="58" t="s">
        <v>37</v>
      </c>
      <c r="B291" s="59"/>
      <c r="C291" s="69">
        <f>'[1]oferta-enl'!AK178/100</f>
        <v>0.50790000000000002</v>
      </c>
      <c r="D291" s="64" t="s">
        <v>33</v>
      </c>
      <c r="E291" s="64">
        <f>'[1]oferta-enl'!AK180</f>
        <v>0.97999999999999687</v>
      </c>
      <c r="F291" s="69">
        <f>'[1]oferta-enl'!AK182/100</f>
        <v>0.64179151428808145</v>
      </c>
      <c r="G291" s="64" t="s">
        <v>33</v>
      </c>
      <c r="H291" s="64">
        <f>'[1]oferta-enl'!AK184</f>
        <v>-0.88869276660504681</v>
      </c>
    </row>
    <row r="292" spans="1:12">
      <c r="A292" s="58" t="s">
        <v>38</v>
      </c>
      <c r="B292" s="59"/>
      <c r="C292" s="68">
        <f>'[1]oferta-enl'!AC178</f>
        <v>80275</v>
      </c>
      <c r="D292" s="69">
        <f>'[1]oferta-enl'!AC179</f>
        <v>3.5165316964976601E-2</v>
      </c>
      <c r="E292" s="68">
        <f>'[1]oferta-enl'!AC180</f>
        <v>2727</v>
      </c>
      <c r="F292" s="68">
        <f>'[1]oferta-enl'!AC182</f>
        <v>95461</v>
      </c>
      <c r="G292" s="69">
        <f>'[1]oferta-enl'!AC183</f>
        <v>1.3742522947648217E-2</v>
      </c>
      <c r="H292" s="68">
        <f>'[1]oferta-enl'!AC184</f>
        <v>1294.0909090909117</v>
      </c>
      <c r="I292" s="26"/>
    </row>
    <row r="293" spans="1:12">
      <c r="A293" s="70" t="str">
        <f>($A$97)</f>
        <v>Fuente: Oficina del Dato a partir de datos de Encuesta de Ocupación Hotelera (INE)</v>
      </c>
      <c r="B293" s="70"/>
      <c r="C293" s="71"/>
      <c r="D293" s="71"/>
      <c r="E293" s="71"/>
      <c r="F293" s="71"/>
      <c r="G293" s="71"/>
      <c r="H293" s="71"/>
      <c r="I293" s="26"/>
    </row>
    <row r="294" spans="1:12">
      <c r="A294" s="22"/>
      <c r="B294" s="22"/>
      <c r="C294" s="22"/>
      <c r="D294" s="23"/>
      <c r="E294" s="23"/>
      <c r="F294" s="24"/>
      <c r="G294" s="24"/>
      <c r="H294" s="72"/>
    </row>
    <row r="295" spans="1:12">
      <c r="A295" s="74"/>
      <c r="B295" s="74"/>
      <c r="C295" s="75"/>
      <c r="D295" s="75"/>
      <c r="E295" s="75"/>
      <c r="F295" s="75"/>
      <c r="G295" s="75"/>
      <c r="H295" s="75"/>
    </row>
    <row r="296" spans="1:12" ht="29">
      <c r="A296" s="27" t="s">
        <v>48</v>
      </c>
      <c r="B296" s="28"/>
      <c r="C296" s="29"/>
      <c r="D296" s="29"/>
      <c r="E296" s="29"/>
      <c r="F296" s="29"/>
      <c r="G296" s="29"/>
      <c r="H296" s="29"/>
      <c r="I296" s="29"/>
    </row>
    <row r="297" spans="1:12" ht="21.75" customHeight="1">
      <c r="A297" s="30"/>
      <c r="B297" s="30"/>
      <c r="C297" s="31"/>
      <c r="D297" s="31"/>
      <c r="E297" s="31"/>
      <c r="F297" s="31"/>
      <c r="G297" s="31"/>
      <c r="H297" s="31"/>
    </row>
    <row r="298" spans="1:12" ht="26.25" customHeight="1">
      <c r="A298" s="32" t="s">
        <v>16</v>
      </c>
      <c r="B298" s="33"/>
      <c r="C298" s="34" t="str">
        <f>$C$74</f>
        <v>Nov.25</v>
      </c>
      <c r="D298" s="35" t="str">
        <f>$D$74</f>
        <v>Variación mensual                                   Nov.25/Nov.24</v>
      </c>
      <c r="E298" s="36"/>
      <c r="F298" s="37" t="str">
        <f>$F$74</f>
        <v>Acumulado Ene-Nov.25</v>
      </c>
      <c r="G298" s="35" t="str">
        <f>$G$74</f>
        <v>Var. del acumulado                                                       Ene-Nov.25/Ene-Nov.24</v>
      </c>
      <c r="H298" s="36"/>
    </row>
    <row r="299" spans="1:12" ht="16.5" customHeight="1">
      <c r="A299" s="38"/>
      <c r="B299" s="39"/>
      <c r="C299" s="40"/>
      <c r="D299" s="41"/>
      <c r="E299" s="42"/>
      <c r="F299" s="43"/>
      <c r="G299" s="41"/>
      <c r="H299" s="42"/>
    </row>
    <row r="300" spans="1:12">
      <c r="A300" s="44"/>
      <c r="B300" s="45"/>
      <c r="C300" s="46"/>
      <c r="D300" s="47" t="str">
        <f>$D$76</f>
        <v>%</v>
      </c>
      <c r="E300" s="47" t="str">
        <f>$E$76</f>
        <v>Diferencias</v>
      </c>
      <c r="F300" s="48"/>
      <c r="G300" s="47" t="str">
        <f>$G$76</f>
        <v>%</v>
      </c>
      <c r="H300" s="47" t="str">
        <f>$H$76</f>
        <v>Diferencias</v>
      </c>
    </row>
    <row r="301" spans="1:12">
      <c r="A301" s="49" t="s">
        <v>27</v>
      </c>
      <c r="B301" s="50"/>
      <c r="C301" s="51"/>
      <c r="D301" s="51"/>
      <c r="E301" s="51"/>
      <c r="F301" s="51"/>
      <c r="G301" s="51"/>
      <c r="H301" s="51"/>
    </row>
    <row r="302" spans="1:12">
      <c r="A302" s="52" t="s">
        <v>28</v>
      </c>
      <c r="B302" s="53"/>
      <c r="C302" s="54">
        <f>+[1]demanda!BG178</f>
        <v>149822</v>
      </c>
      <c r="D302" s="55">
        <f>+'[1]demanda-enl'!BG179</f>
        <v>-3.7430612664473673E-2</v>
      </c>
      <c r="E302" s="54">
        <f>+'[1]demanda-enl'!BG180</f>
        <v>-5826</v>
      </c>
      <c r="F302" s="54">
        <f>+[1]demanda!BG182</f>
        <v>1497856</v>
      </c>
      <c r="G302" s="55">
        <f>+'[1]demanda-enl'!BG183</f>
        <v>-5.2654813804740797E-2</v>
      </c>
      <c r="H302" s="54">
        <f>+'[1]demanda-enl'!BG184</f>
        <v>-83253</v>
      </c>
      <c r="J302" s="56"/>
    </row>
    <row r="303" spans="1:12">
      <c r="A303" s="52" t="s">
        <v>29</v>
      </c>
      <c r="B303" s="53"/>
      <c r="C303" s="54">
        <f>+[1]demanda!BO178</f>
        <v>167893</v>
      </c>
      <c r="D303" s="55">
        <f>+'[1]demanda-enl'!BO179</f>
        <v>5.0979974835523301E-2</v>
      </c>
      <c r="E303" s="54">
        <f>+'[1]demanda-enl'!BO180</f>
        <v>8144</v>
      </c>
      <c r="F303" s="54">
        <f>+[1]demanda!BO182</f>
        <v>2034125</v>
      </c>
      <c r="G303" s="55">
        <f>+'[1]demanda-enl'!BO183</f>
        <v>-8.3679050743677985E-3</v>
      </c>
      <c r="H303" s="54">
        <f>+'[1]demanda-enl'!BO184</f>
        <v>-17165</v>
      </c>
      <c r="J303" s="56"/>
      <c r="K303" s="57"/>
      <c r="L303" s="57"/>
    </row>
    <row r="304" spans="1:12">
      <c r="A304" s="58" t="s">
        <v>30</v>
      </c>
      <c r="B304" s="59"/>
      <c r="C304" s="60">
        <f>+[1]demanda!AY178</f>
        <v>317715</v>
      </c>
      <c r="D304" s="61">
        <f>+'[1]demanda-enl'!AY179</f>
        <v>7.3494674965202123E-3</v>
      </c>
      <c r="E304" s="60">
        <f>+'[1]demanda-enl'!AY180</f>
        <v>2318</v>
      </c>
      <c r="F304" s="60">
        <f>+[1]demanda!AY182</f>
        <v>3531981</v>
      </c>
      <c r="G304" s="61">
        <f>+'[1]demanda-enl'!AY183</f>
        <v>-2.7645090751318935E-2</v>
      </c>
      <c r="H304" s="60">
        <f>+'[1]demanda-enl'!AY184</f>
        <v>-100418</v>
      </c>
      <c r="J304" s="56"/>
      <c r="K304" s="57"/>
    </row>
    <row r="305" spans="1:11">
      <c r="A305" s="49" t="s">
        <v>31</v>
      </c>
      <c r="B305" s="50"/>
      <c r="C305" s="51"/>
      <c r="D305" s="62"/>
      <c r="E305" s="51"/>
      <c r="F305" s="51"/>
      <c r="G305" s="62"/>
      <c r="H305" s="51"/>
      <c r="J305" s="56"/>
    </row>
    <row r="306" spans="1:11">
      <c r="A306" s="52" t="s">
        <v>28</v>
      </c>
      <c r="B306" s="53"/>
      <c r="C306" s="54">
        <f>+[1]demanda!CE178</f>
        <v>270256</v>
      </c>
      <c r="D306" s="55">
        <f>+'[1]demanda-enl'!CE179</f>
        <v>-2.589037590245058E-2</v>
      </c>
      <c r="E306" s="54">
        <f>+'[1]demanda-enl'!CE180</f>
        <v>-7183</v>
      </c>
      <c r="F306" s="54">
        <f>+[1]demanda!CE182</f>
        <v>2608104</v>
      </c>
      <c r="G306" s="55">
        <f>+'[1]demanda-enl'!CE183</f>
        <v>-4.690411499549596E-2</v>
      </c>
      <c r="H306" s="54">
        <f>+'[1]demanda-enl'!CE184</f>
        <v>-128351</v>
      </c>
      <c r="J306" s="56"/>
    </row>
    <row r="307" spans="1:11">
      <c r="A307" s="52" t="s">
        <v>29</v>
      </c>
      <c r="B307" s="53"/>
      <c r="C307" s="54">
        <f>+[1]demanda!CM178</f>
        <v>389198</v>
      </c>
      <c r="D307" s="55">
        <f>+'[1]demanda-enl'!CM179</f>
        <v>5.5953333785525361E-2</v>
      </c>
      <c r="E307" s="54">
        <f>+'[1]demanda-enl'!CM180</f>
        <v>20623</v>
      </c>
      <c r="F307" s="54">
        <f>+[1]demanda!CM182</f>
        <v>4625215</v>
      </c>
      <c r="G307" s="55">
        <f>+'[1]demanda-enl'!CM183</f>
        <v>1.8739044882731815E-3</v>
      </c>
      <c r="H307" s="54">
        <f>+'[1]demanda-enl'!CM184</f>
        <v>8651</v>
      </c>
      <c r="K307" s="57"/>
    </row>
    <row r="308" spans="1:11">
      <c r="A308" s="58" t="s">
        <v>30</v>
      </c>
      <c r="B308" s="59"/>
      <c r="C308" s="60">
        <f>+[1]demanda!BW178</f>
        <v>659455</v>
      </c>
      <c r="D308" s="61">
        <f>+'[1]demanda-enl'!BW179</f>
        <v>2.0807630806191302E-2</v>
      </c>
      <c r="E308" s="60">
        <f>+'[1]demanda-enl'!BW180</f>
        <v>13442</v>
      </c>
      <c r="F308" s="60">
        <f>+[1]demanda!BW182</f>
        <v>7233321</v>
      </c>
      <c r="G308" s="61">
        <f>+'[1]demanda-enl'!BW183</f>
        <v>-1.6279023274923365E-2</v>
      </c>
      <c r="H308" s="60">
        <f>+'[1]demanda-enl'!BW184</f>
        <v>-119700</v>
      </c>
    </row>
    <row r="309" spans="1:11">
      <c r="A309" s="49" t="s">
        <v>32</v>
      </c>
      <c r="B309" s="50"/>
      <c r="C309" s="51"/>
      <c r="D309" s="51"/>
      <c r="E309" s="51"/>
      <c r="F309" s="51"/>
      <c r="G309" s="51"/>
      <c r="H309" s="51"/>
    </row>
    <row r="310" spans="1:11">
      <c r="A310" s="52" t="s">
        <v>28</v>
      </c>
      <c r="B310" s="53"/>
      <c r="C310" s="63">
        <f>+'[1]demanda-enl'!BG204</f>
        <v>1.8038472320486978</v>
      </c>
      <c r="D310" s="63" t="s">
        <v>33</v>
      </c>
      <c r="E310" s="63">
        <f>+'[1]demanda-enl'!BG206</f>
        <v>2.137010417040841E-2</v>
      </c>
      <c r="F310" s="63">
        <f>+'[1]demanda-enl'!BG208</f>
        <v>1.7412247906340796</v>
      </c>
      <c r="G310" s="63" t="s">
        <v>33</v>
      </c>
      <c r="H310" s="63">
        <f>+'[1]demanda-enl'!BG210</f>
        <v>1.0506035633633726E-2</v>
      </c>
    </row>
    <row r="311" spans="1:11">
      <c r="A311" s="52" t="s">
        <v>29</v>
      </c>
      <c r="B311" s="53"/>
      <c r="C311" s="63">
        <f>+'[1]demanda-enl'!BO204</f>
        <v>2.3181311906988378</v>
      </c>
      <c r="D311" s="63" t="s">
        <v>33</v>
      </c>
      <c r="E311" s="63">
        <f>+'[1]demanda-enl'!BO206</f>
        <v>1.0918000005938122E-2</v>
      </c>
      <c r="F311" s="63">
        <f>+'[1]demanda-enl'!BO208</f>
        <v>2.2738106065261476</v>
      </c>
      <c r="G311" s="63" t="s">
        <v>33</v>
      </c>
      <c r="H311" s="63">
        <f>+'[1]demanda-enl'!BO210</f>
        <v>2.3244377470285293E-2</v>
      </c>
    </row>
    <row r="312" spans="1:11">
      <c r="A312" s="58" t="s">
        <v>30</v>
      </c>
      <c r="B312" s="59"/>
      <c r="C312" s="64">
        <f>+'[1]demanda-enl'!AY204</f>
        <v>2.0756180853909951</v>
      </c>
      <c r="D312" s="64" t="s">
        <v>33</v>
      </c>
      <c r="E312" s="64">
        <f>+'[1]demanda-enl'!AY206</f>
        <v>2.736461436875981E-2</v>
      </c>
      <c r="F312" s="64">
        <f>+'[1]demanda-enl'!AY208</f>
        <v>2.0479501446921713</v>
      </c>
      <c r="G312" s="64" t="s">
        <v>33</v>
      </c>
      <c r="H312" s="64">
        <f>+'[1]demanda-enl'!AY210</f>
        <v>2.3662339305153157E-2</v>
      </c>
    </row>
    <row r="313" spans="1:11">
      <c r="A313" s="49" t="s">
        <v>41</v>
      </c>
      <c r="B313" s="50"/>
      <c r="C313" s="51"/>
      <c r="D313" s="51"/>
      <c r="E313" s="51"/>
      <c r="F313" s="51"/>
      <c r="G313" s="51"/>
      <c r="H313" s="51"/>
    </row>
    <row r="314" spans="1:11">
      <c r="A314" s="52" t="s">
        <v>28</v>
      </c>
      <c r="B314" s="53"/>
      <c r="C314" s="65">
        <f>([1]demanda!CE178/[1]demanda!AE178)</f>
        <v>0.20606790749452913</v>
      </c>
      <c r="D314" s="66" t="s">
        <v>33</v>
      </c>
      <c r="E314" s="67">
        <f>(([1]demanda!CE178/[1]demanda!AE178)-([1]demanda!CE177/[1]demanda!AE177))*100</f>
        <v>-0.83072736053994012</v>
      </c>
      <c r="F314" s="65">
        <f>([1]demanda!CE182/[1]demanda!AE182)</f>
        <v>0.10873804606690408</v>
      </c>
      <c r="G314" s="66" t="s">
        <v>33</v>
      </c>
      <c r="H314" s="67">
        <f>(([1]demanda!CE182/[1]demanda!AE182)-([1]demanda!CE181/[1]demanda!AE181))*100</f>
        <v>-0.5150486170240165</v>
      </c>
    </row>
    <row r="315" spans="1:11">
      <c r="A315" s="52" t="s">
        <v>29</v>
      </c>
      <c r="B315" s="53"/>
      <c r="C315" s="65">
        <f>([1]demanda!CM178/[1]demanda!AL178)</f>
        <v>0.21218800651832692</v>
      </c>
      <c r="D315" s="66" t="s">
        <v>33</v>
      </c>
      <c r="E315" s="67">
        <f>(([1]demanda!CM178/[1]demanda!AL178)-([1]demanda!CM177/[1]demanda!AL177))*100</f>
        <v>0.44226000574329738</v>
      </c>
      <c r="F315" s="65">
        <f>([1]demanda!CM182/[1]demanda!AL182)</f>
        <v>0.1518191935509548</v>
      </c>
      <c r="G315" s="66" t="s">
        <v>33</v>
      </c>
      <c r="H315" s="67">
        <f>(([1]demanda!CM182/[1]demanda!AL182)-([1]demanda!CM181/[1]demanda!AL181))*100</f>
        <v>-0.17570626814136237</v>
      </c>
    </row>
    <row r="316" spans="1:11">
      <c r="A316" s="52" t="s">
        <v>30</v>
      </c>
      <c r="B316" s="53"/>
      <c r="C316" s="65">
        <f>([1]demanda!BW178/[1]demanda!X178)</f>
        <v>0.20963676481854771</v>
      </c>
      <c r="D316" s="67" t="s">
        <v>33</v>
      </c>
      <c r="E316" s="67">
        <f>(([1]demanda!BW178/[1]demanda!X178)-([1]demanda!BW177/[1]demanda!X177))*100</f>
        <v>-9.1636276136880523E-2</v>
      </c>
      <c r="F316" s="65">
        <f>([1]demanda!BW182/[1]demanda!X182)</f>
        <v>0.13284216786372663</v>
      </c>
      <c r="G316" s="67" t="s">
        <v>33</v>
      </c>
      <c r="H316" s="67">
        <f>(([1]demanda!BW182/[1]demanda!X182)-([1]demanda!BW181/[1]demanda!X181))*100</f>
        <v>-0.31036333827853813</v>
      </c>
    </row>
    <row r="317" spans="1:11">
      <c r="A317" s="49" t="s">
        <v>35</v>
      </c>
      <c r="B317" s="50"/>
      <c r="C317" s="51"/>
      <c r="D317" s="51"/>
      <c r="E317" s="51"/>
      <c r="F317" s="51"/>
      <c r="G317" s="51"/>
      <c r="H317" s="51"/>
    </row>
    <row r="318" spans="1:11">
      <c r="A318" s="58" t="s">
        <v>36</v>
      </c>
      <c r="B318" s="59"/>
      <c r="C318" s="68">
        <f>+[1]oferta!AT178</f>
        <v>5155</v>
      </c>
      <c r="D318" s="69">
        <f>+'[1]oferta-enl'!AT179</f>
        <v>-1.4151845477146652E-2</v>
      </c>
      <c r="E318" s="68">
        <f>+'[1]oferta-enl'!AT180</f>
        <v>-74</v>
      </c>
      <c r="F318" s="68">
        <f>+[1]oferta!AT182</f>
        <v>5203.454545454545</v>
      </c>
      <c r="G318" s="69">
        <f>+'[1]oferta-enl'!AT183</f>
        <v>2.6977787120734398E-3</v>
      </c>
      <c r="H318" s="68">
        <f>+'[1]oferta-enl'!AT184</f>
        <v>14</v>
      </c>
    </row>
    <row r="319" spans="1:11">
      <c r="A319" s="58" t="s">
        <v>37</v>
      </c>
      <c r="B319" s="59"/>
      <c r="C319" s="69">
        <f>'[1]oferta-enl'!AL178/100</f>
        <v>0.59179999999999999</v>
      </c>
      <c r="D319" s="64" t="s">
        <v>33</v>
      </c>
      <c r="E319" s="64">
        <f>'[1]oferta-enl'!AL180</f>
        <v>-0.89999999999999858</v>
      </c>
      <c r="F319" s="69">
        <f>'[1]oferta-enl'!AL182/100</f>
        <v>0.59520984541243582</v>
      </c>
      <c r="G319" s="64" t="s">
        <v>33</v>
      </c>
      <c r="H319" s="64">
        <f>'[1]oferta-enl'!AL184</f>
        <v>-2.4361641438769794</v>
      </c>
    </row>
    <row r="320" spans="1:11">
      <c r="A320" s="58" t="s">
        <v>38</v>
      </c>
      <c r="B320" s="59"/>
      <c r="C320" s="68">
        <f>'[1]oferta-enl'!AD178</f>
        <v>36851</v>
      </c>
      <c r="D320" s="69">
        <f>'[1]oferta-enl'!AD179</f>
        <v>4.3257933924072178E-2</v>
      </c>
      <c r="E320" s="68">
        <f>'[1]oferta-enl'!AD180</f>
        <v>1528</v>
      </c>
      <c r="F320" s="68">
        <f>'[1]oferta-enl'!AD182</f>
        <v>35954.909090909088</v>
      </c>
      <c r="G320" s="69">
        <f>'[1]oferta-enl'!AD183</f>
        <v>2.8356881731054218E-2</v>
      </c>
      <c r="H320" s="68">
        <f>'[1]oferta-enl'!AD184</f>
        <v>991.45454545454413</v>
      </c>
      <c r="I320" s="26"/>
    </row>
    <row r="321" spans="1:9">
      <c r="A321" s="70" t="str">
        <f>($A$97)</f>
        <v>Fuente: Oficina del Dato a partir de datos de Encuesta de Ocupación Hotelera (INE)</v>
      </c>
      <c r="B321" s="70"/>
      <c r="C321" s="71"/>
      <c r="D321" s="71"/>
      <c r="E321" s="71"/>
      <c r="F321" s="71"/>
      <c r="G321" s="71"/>
      <c r="H321" s="71"/>
      <c r="I321" s="26"/>
    </row>
    <row r="322" spans="1:9" ht="17">
      <c r="A322" s="21" t="s">
        <v>4</v>
      </c>
      <c r="B322" s="22"/>
      <c r="C322" s="22"/>
      <c r="D322" s="23"/>
      <c r="E322" s="23"/>
      <c r="F322" s="24"/>
      <c r="G322" s="24"/>
      <c r="I322" s="25" t="str">
        <f>[1]demanda!A178</f>
        <v>NOVIEMBRE 25</v>
      </c>
    </row>
    <row r="323" spans="1:9">
      <c r="A323" s="74"/>
      <c r="B323" s="74"/>
      <c r="C323" s="75"/>
      <c r="D323" s="75"/>
      <c r="E323" s="75"/>
      <c r="F323" s="75"/>
      <c r="G323" s="75"/>
      <c r="H323" s="75"/>
    </row>
    <row r="324" spans="1:9" ht="29">
      <c r="A324" s="27" t="s">
        <v>17</v>
      </c>
      <c r="B324" s="28"/>
      <c r="C324" s="29"/>
      <c r="D324" s="29"/>
      <c r="E324" s="29"/>
      <c r="F324" s="29"/>
      <c r="G324" s="29"/>
      <c r="H324" s="29"/>
      <c r="I324" s="29"/>
    </row>
    <row r="325" spans="1:9" ht="19">
      <c r="A325" s="30"/>
      <c r="B325" s="30"/>
      <c r="C325" s="31"/>
      <c r="D325" s="31"/>
      <c r="E325" s="31"/>
      <c r="F325" s="31"/>
      <c r="G325" s="31"/>
      <c r="H325" s="31"/>
    </row>
    <row r="326" spans="1:9">
      <c r="B326" s="76" t="s">
        <v>49</v>
      </c>
      <c r="C326" s="77"/>
      <c r="D326" s="77"/>
      <c r="E326" s="77"/>
      <c r="F326" s="77"/>
    </row>
    <row r="327" spans="1:9">
      <c r="B327" s="78" t="s">
        <v>50</v>
      </c>
      <c r="C327" s="78"/>
      <c r="D327" s="79" t="str">
        <f>('[1]imchot (2)'!E268)</f>
        <v>NOVIEMBRE 25</v>
      </c>
      <c r="E327" s="80" t="str">
        <f>('[1]imchot (2)'!F268)</f>
        <v>% VAR</v>
      </c>
      <c r="F327" s="80" t="str">
        <f>('[1]imchot (2)'!G268)</f>
        <v>CUOTA</v>
      </c>
    </row>
    <row r="328" spans="1:9">
      <c r="B328" s="81">
        <v>1</v>
      </c>
      <c r="C328" s="82" t="str">
        <f>('[1]imchot (2)'!C269)</f>
        <v>Canarias</v>
      </c>
      <c r="D328" s="83">
        <f>('[1]imchot (2)'!E269)</f>
        <v>5978209</v>
      </c>
      <c r="E328" s="84">
        <f>('[1]imchot (2)'!F269)</f>
        <v>-1.5605515643799972E-2</v>
      </c>
      <c r="F328" s="84">
        <f>('[1]imchot (2)'!G269)</f>
        <v>0.29447258616654776</v>
      </c>
    </row>
    <row r="329" spans="1:9">
      <c r="B329" s="85">
        <v>2</v>
      </c>
      <c r="C329" s="86" t="str">
        <f>('[1]imchot (2)'!C270)</f>
        <v>Andalucía</v>
      </c>
      <c r="D329" s="87">
        <f>('[1]imchot (2)'!E270)</f>
        <v>3145703</v>
      </c>
      <c r="E329" s="88">
        <f>('[1]imchot (2)'!F270)</f>
        <v>2.5269777988254249E-2</v>
      </c>
      <c r="F329" s="88">
        <f>('[1]imchot (2)'!G270)</f>
        <v>0.15494996874847763</v>
      </c>
    </row>
    <row r="330" spans="1:9">
      <c r="B330" s="81">
        <v>3</v>
      </c>
      <c r="C330" s="82" t="str">
        <f>('[1]imchot (2)'!C271)</f>
        <v>Cataluña</v>
      </c>
      <c r="D330" s="83">
        <f>('[1]imchot (2)'!E271)</f>
        <v>2792751</v>
      </c>
      <c r="E330" s="84">
        <f>('[1]imchot (2)'!F271)</f>
        <v>2.5244632404363365E-2</v>
      </c>
      <c r="F330" s="84">
        <f>('[1]imchot (2)'!G271)</f>
        <v>0.13756437914586331</v>
      </c>
    </row>
    <row r="331" spans="1:9">
      <c r="B331" s="85">
        <v>4</v>
      </c>
      <c r="C331" s="86" t="str">
        <f>('[1]imchot (2)'!C272)</f>
        <v>Madrid</v>
      </c>
      <c r="D331" s="87">
        <f>('[1]imchot (2)'!E272)</f>
        <v>2366517</v>
      </c>
      <c r="E331" s="88">
        <f>('[1]imchot (2)'!F272)</f>
        <v>3.9809043835116853E-2</v>
      </c>
      <c r="F331" s="88">
        <f>('[1]imchot (2)'!G272)</f>
        <v>0.11656908970514414</v>
      </c>
    </row>
    <row r="332" spans="1:9">
      <c r="B332" s="81">
        <v>5</v>
      </c>
      <c r="C332" s="82" t="str">
        <f>('[1]imchot (2)'!C273)</f>
        <v>C. Valenciana</v>
      </c>
      <c r="D332" s="83">
        <f>('[1]imchot (2)'!E273)</f>
        <v>2050860</v>
      </c>
      <c r="E332" s="84">
        <f>('[1]imchot (2)'!F273)</f>
        <v>7.9742676228297782E-2</v>
      </c>
      <c r="F332" s="84">
        <f>('[1]imchot (2)'!G273)</f>
        <v>0.10102056453120425</v>
      </c>
    </row>
    <row r="333" spans="1:9">
      <c r="B333" s="85">
        <v>6</v>
      </c>
      <c r="C333" s="86" t="str">
        <f>('[1]imchot (2)'!C274)</f>
        <v>Baleares</v>
      </c>
      <c r="D333" s="87">
        <f>('[1]imchot (2)'!E274)</f>
        <v>435053</v>
      </c>
      <c r="E333" s="88">
        <f>('[1]imchot (2)'!F274)</f>
        <v>6.7161671241411591E-2</v>
      </c>
      <c r="F333" s="88">
        <f>('[1]imchot (2)'!G274)</f>
        <v>2.1429692744016661E-2</v>
      </c>
    </row>
    <row r="334" spans="1:9">
      <c r="B334" s="89" t="s">
        <v>30</v>
      </c>
      <c r="C334" s="90" t="str">
        <f>('[1]imchot (2)'!C275)</f>
        <v>España</v>
      </c>
      <c r="D334" s="91">
        <f>('[1]imchot (2)'!E275)</f>
        <v>20301411</v>
      </c>
      <c r="E334" s="92">
        <f>('[1]imchot (2)'!F275)</f>
        <v>1.6185712200568858E-2</v>
      </c>
      <c r="F334" s="92">
        <f>('[1]imchot (2)'!G275)</f>
        <v>1</v>
      </c>
    </row>
    <row r="335" spans="1:9">
      <c r="B335" s="93"/>
      <c r="C335" s="93"/>
      <c r="D335" s="93"/>
      <c r="E335" s="93"/>
      <c r="F335" s="93"/>
    </row>
    <row r="336" spans="1:9">
      <c r="B336" s="78" t="s">
        <v>51</v>
      </c>
      <c r="C336" s="78"/>
      <c r="D336" s="79" t="str">
        <f>('[1]imchot (2)'!E277)</f>
        <v>NOVIEMBRE 25</v>
      </c>
      <c r="E336" s="80" t="str">
        <f>('[1]imchot (2)'!F277)</f>
        <v>% VAR</v>
      </c>
      <c r="F336" s="80" t="str">
        <f>('[1]imchot (2)'!G277)</f>
        <v>CUOTA</v>
      </c>
    </row>
    <row r="337" spans="2:6">
      <c r="B337" s="81">
        <v>1</v>
      </c>
      <c r="C337" s="82" t="str">
        <f>('[1]imchot (2)'!C278)</f>
        <v>Andalucía</v>
      </c>
      <c r="D337" s="83">
        <f>('[1]imchot (2)'!E278)</f>
        <v>1311490</v>
      </c>
      <c r="E337" s="84">
        <f>('[1]imchot (2)'!F278)</f>
        <v>1.3379179786350281E-2</v>
      </c>
      <c r="F337" s="84">
        <f>('[1]imchot (2)'!G278)</f>
        <v>0.17421282500437363</v>
      </c>
    </row>
    <row r="338" spans="2:6">
      <c r="B338" s="85">
        <v>2</v>
      </c>
      <c r="C338" s="86" t="str">
        <f>('[1]imchot (2)'!C279)</f>
        <v>Madrid</v>
      </c>
      <c r="D338" s="87">
        <f>('[1]imchot (2)'!E279)</f>
        <v>1037398</v>
      </c>
      <c r="E338" s="88">
        <f>('[1]imchot (2)'!F279)</f>
        <v>-2.7599213379300824E-2</v>
      </c>
      <c r="F338" s="88">
        <f>('[1]imchot (2)'!G279)</f>
        <v>0.13780359456334945</v>
      </c>
    </row>
    <row r="339" spans="2:6">
      <c r="B339" s="81">
        <v>3</v>
      </c>
      <c r="C339" s="82" t="str">
        <f>('[1]imchot (2)'!C280)</f>
        <v>C. Valenciana</v>
      </c>
      <c r="D339" s="83">
        <f>('[1]imchot (2)'!E280)</f>
        <v>935341</v>
      </c>
      <c r="E339" s="84">
        <f>('[1]imchot (2)'!F280)</f>
        <v>-2.0020954476400066E-2</v>
      </c>
      <c r="F339" s="84">
        <f>('[1]imchot (2)'!G280)</f>
        <v>0.12424677119338753</v>
      </c>
    </row>
    <row r="340" spans="2:6">
      <c r="B340" s="85">
        <v>4</v>
      </c>
      <c r="C340" s="86" t="str">
        <f>('[1]imchot (2)'!C281)</f>
        <v>Cataluña</v>
      </c>
      <c r="D340" s="87">
        <f>('[1]imchot (2)'!E281)</f>
        <v>847964</v>
      </c>
      <c r="E340" s="88">
        <f>('[1]imchot (2)'!F281)</f>
        <v>-1.1699273428267043E-2</v>
      </c>
      <c r="F340" s="88">
        <f>('[1]imchot (2)'!G281)</f>
        <v>0.11263997738603319</v>
      </c>
    </row>
    <row r="341" spans="2:6">
      <c r="B341" s="81">
        <v>5</v>
      </c>
      <c r="C341" s="82" t="str">
        <f>('[1]imchot (2)'!C282)</f>
        <v>Canarias</v>
      </c>
      <c r="D341" s="83">
        <f>('[1]imchot (2)'!E282)</f>
        <v>539222</v>
      </c>
      <c r="E341" s="84">
        <f>('[1]imchot (2)'!F282)</f>
        <v>-1.7261018456586785E-2</v>
      </c>
      <c r="F341" s="84">
        <f>('[1]imchot (2)'!G282)</f>
        <v>7.1627986431088572E-2</v>
      </c>
    </row>
    <row r="342" spans="2:6">
      <c r="B342" s="85">
        <v>6</v>
      </c>
      <c r="C342" s="86" t="str">
        <f>('[1]imchot (2)'!C283)</f>
        <v>Baleares</v>
      </c>
      <c r="D342" s="87">
        <f>('[1]imchot (2)'!E283)</f>
        <v>94443</v>
      </c>
      <c r="E342" s="88">
        <f>('[1]imchot (2)'!F283)</f>
        <v>0.20303424029348816</v>
      </c>
      <c r="F342" s="88">
        <f>('[1]imchot (2)'!G283)</f>
        <v>1.2545411579110826E-2</v>
      </c>
    </row>
    <row r="343" spans="2:6">
      <c r="B343" s="89" t="s">
        <v>30</v>
      </c>
      <c r="C343" s="90" t="str">
        <f>('[1]imchot (2)'!C284)</f>
        <v>España</v>
      </c>
      <c r="D343" s="91">
        <f>('[1]imchot (2)'!E284)</f>
        <v>7528091</v>
      </c>
      <c r="E343" s="92">
        <f>('[1]imchot (2)'!F284)</f>
        <v>-6.6403075894243546E-3</v>
      </c>
      <c r="F343" s="92">
        <f>('[1]imchot (2)'!G284)</f>
        <v>1</v>
      </c>
    </row>
    <row r="344" spans="2:6">
      <c r="B344" s="94"/>
      <c r="C344" s="95"/>
      <c r="D344" s="93"/>
      <c r="E344" s="93"/>
      <c r="F344" s="93"/>
    </row>
    <row r="345" spans="2:6">
      <c r="B345" s="78" t="s">
        <v>52</v>
      </c>
      <c r="C345" s="78"/>
      <c r="D345" s="79" t="str">
        <f>('[1]imchot (2)'!E286)</f>
        <v>NOVIEMBRE 25</v>
      </c>
      <c r="E345" s="80" t="str">
        <f>('[1]imchot (2)'!F286)</f>
        <v>% VAR</v>
      </c>
      <c r="F345" s="80" t="str">
        <f>('[1]imchot (2)'!G286)</f>
        <v>CUOTA</v>
      </c>
    </row>
    <row r="346" spans="2:6">
      <c r="B346" s="81">
        <v>1</v>
      </c>
      <c r="C346" s="82" t="str">
        <f>('[1]imchot (2)'!C287)</f>
        <v>Canarias</v>
      </c>
      <c r="D346" s="83">
        <f>('[1]imchot (2)'!E287)</f>
        <v>5438988</v>
      </c>
      <c r="E346" s="84">
        <f>('[1]imchot (2)'!F287)</f>
        <v>-1.5440725653826481E-2</v>
      </c>
      <c r="F346" s="84">
        <f>('[1]imchot (2)'!G287)</f>
        <v>0.42580848205478294</v>
      </c>
    </row>
    <row r="347" spans="2:6">
      <c r="B347" s="85">
        <v>2</v>
      </c>
      <c r="C347" s="86" t="str">
        <f>('[1]imchot (2)'!C288)</f>
        <v>Cataluña</v>
      </c>
      <c r="D347" s="87">
        <f>('[1]imchot (2)'!E288)</f>
        <v>1944787</v>
      </c>
      <c r="E347" s="88">
        <f>('[1]imchot (2)'!F288)</f>
        <v>4.2231896003339875E-2</v>
      </c>
      <c r="F347" s="88">
        <f>('[1]imchot (2)'!G288)</f>
        <v>0.15225383846955998</v>
      </c>
    </row>
    <row r="348" spans="2:6">
      <c r="B348" s="81">
        <v>3</v>
      </c>
      <c r="C348" s="82" t="str">
        <f>('[1]imchot (2)'!C289)</f>
        <v>Andalucía</v>
      </c>
      <c r="D348" s="83">
        <f>('[1]imchot (2)'!E289)</f>
        <v>1834213</v>
      </c>
      <c r="E348" s="84">
        <f>('[1]imchot (2)'!F289)</f>
        <v>3.3944270449313363E-2</v>
      </c>
      <c r="F348" s="84">
        <f>('[1]imchot (2)'!G289)</f>
        <v>0.14359720104091966</v>
      </c>
    </row>
    <row r="349" spans="2:6">
      <c r="B349" s="85">
        <v>4</v>
      </c>
      <c r="C349" s="86" t="str">
        <f>('[1]imchot (2)'!C290)</f>
        <v>Madrid</v>
      </c>
      <c r="D349" s="87">
        <f>('[1]imchot (2)'!E290)</f>
        <v>1329119</v>
      </c>
      <c r="E349" s="88">
        <f>('[1]imchot (2)'!F290)</f>
        <v>9.9287636064985252E-2</v>
      </c>
      <c r="F349" s="88">
        <f>('[1]imchot (2)'!G290)</f>
        <v>0.10405431007756794</v>
      </c>
    </row>
    <row r="350" spans="2:6">
      <c r="B350" s="81">
        <v>5</v>
      </c>
      <c r="C350" s="82" t="str">
        <f>('[1]imchot (2)'!C291)</f>
        <v>C. Valenciana</v>
      </c>
      <c r="D350" s="83">
        <f>('[1]imchot (2)'!E291)</f>
        <v>1115520</v>
      </c>
      <c r="E350" s="84">
        <f>('[1]imchot (2)'!F291)</f>
        <v>0.18051065297842106</v>
      </c>
      <c r="F350" s="84">
        <f>('[1]imchot (2)'!G291)</f>
        <v>8.7332032705670887E-2</v>
      </c>
    </row>
    <row r="351" spans="2:6">
      <c r="B351" s="85">
        <v>6</v>
      </c>
      <c r="C351" s="86" t="str">
        <f>('[1]imchot (2)'!C292)</f>
        <v>Baleares</v>
      </c>
      <c r="D351" s="87">
        <f>('[1]imchot (2)'!E292)</f>
        <v>340609</v>
      </c>
      <c r="E351" s="88">
        <f>('[1]imchot (2)'!F292)</f>
        <v>3.4754184020973966E-2</v>
      </c>
      <c r="F351" s="88">
        <f>('[1]imchot (2)'!G292)</f>
        <v>2.6665659358725845E-2</v>
      </c>
    </row>
    <row r="352" spans="2:6">
      <c r="B352" s="89" t="s">
        <v>30</v>
      </c>
      <c r="C352" s="90" t="str">
        <f>('[1]imchot (2)'!C293)</f>
        <v>España</v>
      </c>
      <c r="D352" s="91">
        <f>('[1]imchot (2)'!E293)</f>
        <v>12773320</v>
      </c>
      <c r="E352" s="92">
        <f>('[1]imchot (2)'!F293)</f>
        <v>3.0136524953389809E-2</v>
      </c>
      <c r="F352" s="92">
        <f>('[1]imchot (2)'!G293)</f>
        <v>1</v>
      </c>
    </row>
    <row r="353" spans="2:6">
      <c r="B353" s="96"/>
      <c r="C353" s="77"/>
      <c r="D353" s="77"/>
      <c r="E353" s="77"/>
      <c r="F353" s="77"/>
    </row>
    <row r="354" spans="2:6">
      <c r="B354" s="96"/>
      <c r="C354" s="77"/>
      <c r="D354" s="77"/>
      <c r="E354" s="77"/>
      <c r="F354" s="77"/>
    </row>
    <row r="355" spans="2:6">
      <c r="B355" s="76" t="s">
        <v>53</v>
      </c>
      <c r="C355" s="77"/>
      <c r="D355" s="77"/>
      <c r="E355" s="77"/>
      <c r="F355" s="77"/>
    </row>
    <row r="356" spans="2:6">
      <c r="B356" s="78" t="s">
        <v>50</v>
      </c>
      <c r="C356" s="78"/>
      <c r="D356" s="79" t="str">
        <f>('[1]imchot (2)'!E581)</f>
        <v>ENE-NOV 25</v>
      </c>
      <c r="E356" s="79" t="str">
        <f>('[1]imchot (2)'!F581)</f>
        <v>% VAR</v>
      </c>
      <c r="F356" s="79" t="str">
        <f>('[1]imchot (2)'!G581)</f>
        <v>CUOTA</v>
      </c>
    </row>
    <row r="357" spans="2:6">
      <c r="B357" s="81">
        <v>1</v>
      </c>
      <c r="C357" s="82" t="str">
        <f>('[1]imchot (2)'!C582)</f>
        <v>Canarias</v>
      </c>
      <c r="D357" s="83">
        <f>('[1]imchot (2)'!E582)</f>
        <v>66955878</v>
      </c>
      <c r="E357" s="84">
        <f>('[1]imchot (2)'!F582)</f>
        <v>4.0894382405776142E-4</v>
      </c>
      <c r="F357" s="84">
        <f>('[1]imchot (2)'!G582)</f>
        <v>0.19231179990917419</v>
      </c>
    </row>
    <row r="358" spans="2:6">
      <c r="B358" s="85">
        <v>2</v>
      </c>
      <c r="C358" s="86" t="str">
        <f>('[1]imchot (2)'!C583)</f>
        <v>Baleares</v>
      </c>
      <c r="D358" s="87">
        <f>('[1]imchot (2)'!E583)</f>
        <v>63281024</v>
      </c>
      <c r="E358" s="88">
        <f>('[1]imchot (2)'!F583)</f>
        <v>8.7976958464224264E-3</v>
      </c>
      <c r="F358" s="88">
        <f>('[1]imchot (2)'!G583)</f>
        <v>0.1817568223888521</v>
      </c>
    </row>
    <row r="359" spans="2:6">
      <c r="B359" s="81">
        <v>3</v>
      </c>
      <c r="C359" s="82" t="str">
        <f>('[1]imchot (2)'!C584)</f>
        <v>Cataluña</v>
      </c>
      <c r="D359" s="83">
        <f>('[1]imchot (2)'!E584)</f>
        <v>58031378</v>
      </c>
      <c r="E359" s="84">
        <f>('[1]imchot (2)'!F584)</f>
        <v>1.4969979533048239E-3</v>
      </c>
      <c r="F359" s="84">
        <f>('[1]imchot (2)'!G584)</f>
        <v>0.16667870077649721</v>
      </c>
    </row>
    <row r="360" spans="2:6">
      <c r="B360" s="85">
        <v>4</v>
      </c>
      <c r="C360" s="86" t="str">
        <f>('[1]imchot (2)'!C585)</f>
        <v>Andalucía</v>
      </c>
      <c r="D360" s="87">
        <f>('[1]imchot (2)'!E585)</f>
        <v>54450489</v>
      </c>
      <c r="E360" s="88">
        <f>('[1]imchot (2)'!F585)</f>
        <v>6.7039595520519413E-3</v>
      </c>
      <c r="F360" s="88">
        <f>('[1]imchot (2)'!G585)</f>
        <v>0.15639361111095712</v>
      </c>
    </row>
    <row r="361" spans="2:6">
      <c r="B361" s="81">
        <v>5</v>
      </c>
      <c r="C361" s="82" t="str">
        <f>('[1]imchot (2)'!C586)</f>
        <v>C. Valenciana</v>
      </c>
      <c r="D361" s="83">
        <f>('[1]imchot (2)'!E586)</f>
        <v>29998832</v>
      </c>
      <c r="E361" s="84">
        <f>('[1]imchot (2)'!F586)</f>
        <v>1.7475517144434738E-2</v>
      </c>
      <c r="F361" s="84">
        <f>('[1]imchot (2)'!G586)</f>
        <v>8.616315026281833E-2</v>
      </c>
    </row>
    <row r="362" spans="2:6">
      <c r="B362" s="85">
        <v>6</v>
      </c>
      <c r="C362" s="86" t="str">
        <f>('[1]imchot (2)'!C587)</f>
        <v>Madrid</v>
      </c>
      <c r="D362" s="87">
        <f>('[1]imchot (2)'!E587)</f>
        <v>25318660</v>
      </c>
      <c r="E362" s="88">
        <f>('[1]imchot (2)'!F587)</f>
        <v>2.8585255197504766E-2</v>
      </c>
      <c r="F362" s="88">
        <f>('[1]imchot (2)'!G587)</f>
        <v>7.272068145963842E-2</v>
      </c>
    </row>
    <row r="363" spans="2:6">
      <c r="B363" s="89" t="s">
        <v>30</v>
      </c>
      <c r="C363" s="90" t="str">
        <f>('[1]imchot (2)'!C588)</f>
        <v>España</v>
      </c>
      <c r="D363" s="91">
        <f>('[1]imchot (2)'!E588)</f>
        <v>348163129</v>
      </c>
      <c r="E363" s="92">
        <f>('[1]imchot (2)'!F588)</f>
        <v>9.0528026824425734E-3</v>
      </c>
      <c r="F363" s="92">
        <f>('[1]imchot (2)'!G588)</f>
        <v>1</v>
      </c>
    </row>
    <row r="364" spans="2:6">
      <c r="B364" s="93"/>
      <c r="C364" s="93"/>
      <c r="D364" s="93"/>
      <c r="E364" s="93"/>
      <c r="F364" s="93"/>
    </row>
    <row r="365" spans="2:6">
      <c r="B365" s="78" t="s">
        <v>51</v>
      </c>
      <c r="C365" s="78"/>
      <c r="D365" s="79" t="str">
        <f>('[1]imchot (2)'!E590)</f>
        <v>ENE-NOV 25</v>
      </c>
      <c r="E365" s="80" t="str">
        <f>('[1]imchot (2)'!F590)</f>
        <v>% VAR</v>
      </c>
      <c r="F365" s="80" t="str">
        <f>('[1]imchot (2)'!G590)</f>
        <v>CUOTA</v>
      </c>
    </row>
    <row r="366" spans="2:6">
      <c r="B366" s="81">
        <v>1</v>
      </c>
      <c r="C366" s="82" t="str">
        <f>('[1]imchot (2)'!C591)</f>
        <v>Andalucía</v>
      </c>
      <c r="D366" s="83">
        <f>('[1]imchot (2)'!E591)</f>
        <v>23985202</v>
      </c>
      <c r="E366" s="84">
        <f>('[1]imchot (2)'!F591)</f>
        <v>-1.7597763561187918E-3</v>
      </c>
      <c r="F366" s="84">
        <f>('[1]imchot (2)'!G591)</f>
        <v>0.20937545630000029</v>
      </c>
    </row>
    <row r="367" spans="2:6">
      <c r="B367" s="85">
        <v>2</v>
      </c>
      <c r="C367" s="86" t="str">
        <f>('[1]imchot (2)'!C592)</f>
        <v>Cataluña</v>
      </c>
      <c r="D367" s="87">
        <f>('[1]imchot (2)'!E592)</f>
        <v>15793508</v>
      </c>
      <c r="E367" s="88">
        <f>('[1]imchot (2)'!F592)</f>
        <v>9.1961502894133407E-3</v>
      </c>
      <c r="F367" s="88">
        <f>('[1]imchot (2)'!G592)</f>
        <v>0.13786721262875773</v>
      </c>
    </row>
    <row r="368" spans="2:6">
      <c r="B368" s="81">
        <v>3</v>
      </c>
      <c r="C368" s="82" t="str">
        <f>('[1]imchot (2)'!C593)</f>
        <v>C. Valenciana</v>
      </c>
      <c r="D368" s="83">
        <f>('[1]imchot (2)'!E593)</f>
        <v>14224444</v>
      </c>
      <c r="E368" s="84">
        <f>('[1]imchot (2)'!F593)</f>
        <v>-1.4146118058139145E-2</v>
      </c>
      <c r="F368" s="84">
        <f>('[1]imchot (2)'!G593)</f>
        <v>0.12417028854348616</v>
      </c>
    </row>
    <row r="369" spans="1:8">
      <c r="B369" s="85">
        <v>4</v>
      </c>
      <c r="C369" s="86" t="str">
        <f>('[1]imchot (2)'!C594)</f>
        <v>Madrid</v>
      </c>
      <c r="D369" s="87">
        <f>('[1]imchot (2)'!E594)</f>
        <v>10308442</v>
      </c>
      <c r="E369" s="88">
        <f>('[1]imchot (2)'!F594)</f>
        <v>-2.9485869871196835E-2</v>
      </c>
      <c r="F369" s="88">
        <f>('[1]imchot (2)'!G594)</f>
        <v>8.9986098407346657E-2</v>
      </c>
    </row>
    <row r="370" spans="1:8">
      <c r="B370" s="81">
        <v>5</v>
      </c>
      <c r="C370" s="82" t="str">
        <f>('[1]imchot (2)'!C595)</f>
        <v>Canarias</v>
      </c>
      <c r="D370" s="83">
        <f>('[1]imchot (2)'!E595)</f>
        <v>8691522</v>
      </c>
      <c r="E370" s="84">
        <f>('[1]imchot (2)'!F595)</f>
        <v>5.135702517129026E-3</v>
      </c>
      <c r="F370" s="84">
        <f>('[1]imchot (2)'!G595)</f>
        <v>7.5871422083144902E-2</v>
      </c>
    </row>
    <row r="371" spans="1:8">
      <c r="B371" s="85">
        <v>6</v>
      </c>
      <c r="C371" s="86" t="str">
        <f>('[1]imchot (2)'!C596)</f>
        <v>Baleares</v>
      </c>
      <c r="D371" s="87">
        <f>('[1]imchot (2)'!E596)</f>
        <v>5139870</v>
      </c>
      <c r="E371" s="88">
        <f>('[1]imchot (2)'!F596)</f>
        <v>-4.219266651361242E-2</v>
      </c>
      <c r="F371" s="88">
        <f>('[1]imchot (2)'!G596)</f>
        <v>4.4867774162280667E-2</v>
      </c>
    </row>
    <row r="372" spans="1:8">
      <c r="B372" s="89" t="s">
        <v>30</v>
      </c>
      <c r="C372" s="90" t="str">
        <f>('[1]imchot (2)'!C597)</f>
        <v>España</v>
      </c>
      <c r="D372" s="91">
        <f>('[1]imchot (2)'!E597)</f>
        <v>114555939</v>
      </c>
      <c r="E372" s="92">
        <f>('[1]imchot (2)'!F597)</f>
        <v>-2.2674485035348857E-3</v>
      </c>
      <c r="F372" s="92">
        <f>('[1]imchot (2)'!G597)</f>
        <v>1</v>
      </c>
    </row>
    <row r="373" spans="1:8">
      <c r="B373" s="94"/>
      <c r="C373" s="95"/>
      <c r="D373" s="93"/>
      <c r="E373" s="93"/>
      <c r="F373" s="93"/>
    </row>
    <row r="374" spans="1:8">
      <c r="B374" s="78" t="s">
        <v>52</v>
      </c>
      <c r="C374" s="78"/>
      <c r="D374" s="79" t="str">
        <f>('[1]imchot (2)'!E599)</f>
        <v>ENE-NOV 25</v>
      </c>
      <c r="E374" s="80" t="str">
        <f>('[1]imchot (2)'!F599)</f>
        <v>% VAR</v>
      </c>
      <c r="F374" s="80" t="str">
        <f>('[1]imchot (2)'!G599)</f>
        <v>CUOTA</v>
      </c>
    </row>
    <row r="375" spans="1:8">
      <c r="B375" s="81">
        <v>1</v>
      </c>
      <c r="C375" s="82" t="str">
        <f>('[1]imchot (2)'!C600)</f>
        <v>Canarias</v>
      </c>
      <c r="D375" s="83">
        <f>('[1]imchot (2)'!E600)</f>
        <v>58264356</v>
      </c>
      <c r="E375" s="84">
        <f>('[1]imchot (2)'!F600)</f>
        <v>-2.9234029645897053E-4</v>
      </c>
      <c r="F375" s="84">
        <f>('[1]imchot (2)'!G600)</f>
        <v>0.24941165445544869</v>
      </c>
    </row>
    <row r="376" spans="1:8">
      <c r="B376" s="85">
        <v>2</v>
      </c>
      <c r="C376" s="86" t="str">
        <f>('[1]imchot (2)'!C601)</f>
        <v>Baleares</v>
      </c>
      <c r="D376" s="87">
        <f>('[1]imchot (2)'!E601)</f>
        <v>58141155</v>
      </c>
      <c r="E376" s="88">
        <f>('[1]imchot (2)'!F601)</f>
        <v>1.3567854631526099E-2</v>
      </c>
      <c r="F376" s="88">
        <f>('[1]imchot (2)'!G601)</f>
        <v>0.24888426914906056</v>
      </c>
    </row>
    <row r="377" spans="1:8">
      <c r="B377" s="81">
        <v>3</v>
      </c>
      <c r="C377" s="82" t="str">
        <f>('[1]imchot (2)'!C602)</f>
        <v>Cataluña</v>
      </c>
      <c r="D377" s="83">
        <f>('[1]imchot (2)'!E602)</f>
        <v>42237870</v>
      </c>
      <c r="E377" s="84">
        <f>('[1]imchot (2)'!F602)</f>
        <v>-1.351789585559926E-3</v>
      </c>
      <c r="F377" s="84">
        <f>('[1]imchot (2)'!G602)</f>
        <v>0.18080723379786712</v>
      </c>
    </row>
    <row r="378" spans="1:8">
      <c r="B378" s="85">
        <v>4</v>
      </c>
      <c r="C378" s="86" t="str">
        <f>('[1]imchot (2)'!C603)</f>
        <v>Andalucía</v>
      </c>
      <c r="D378" s="87">
        <f>('[1]imchot (2)'!E603)</f>
        <v>30465285</v>
      </c>
      <c r="E378" s="88">
        <f>('[1]imchot (2)'!F603)</f>
        <v>1.346898155254217E-2</v>
      </c>
      <c r="F378" s="88">
        <f>('[1]imchot (2)'!G603)</f>
        <v>0.13041244522305823</v>
      </c>
    </row>
    <row r="379" spans="1:8">
      <c r="B379" s="81">
        <v>5</v>
      </c>
      <c r="C379" s="82" t="str">
        <f>('[1]imchot (2)'!C604)</f>
        <v>C. Valenciana</v>
      </c>
      <c r="D379" s="83">
        <f>('[1]imchot (2)'!E604)</f>
        <v>15774389</v>
      </c>
      <c r="E379" s="84">
        <f>('[1]imchot (2)'!F604)</f>
        <v>4.7781344173203344E-2</v>
      </c>
      <c r="F379" s="84">
        <f>('[1]imchot (2)'!G604)</f>
        <v>6.7525271514437241E-2</v>
      </c>
    </row>
    <row r="380" spans="1:8">
      <c r="B380" s="85">
        <v>6</v>
      </c>
      <c r="C380" s="86" t="str">
        <f>('[1]imchot (2)'!C605)</f>
        <v>Madrid</v>
      </c>
      <c r="D380" s="87">
        <f>('[1]imchot (2)'!E605)</f>
        <v>15010220</v>
      </c>
      <c r="E380" s="88">
        <f>('[1]imchot (2)'!F605)</f>
        <v>7.2663872731475898E-2</v>
      </c>
      <c r="F380" s="88">
        <f>('[1]imchot (2)'!G605)</f>
        <v>6.4254100808052605E-2</v>
      </c>
    </row>
    <row r="381" spans="1:8">
      <c r="B381" s="89" t="s">
        <v>30</v>
      </c>
      <c r="C381" s="90" t="str">
        <f>('[1]imchot (2)'!C606)</f>
        <v>España</v>
      </c>
      <c r="D381" s="91">
        <f>('[1]imchot (2)'!E606)</f>
        <v>233607191</v>
      </c>
      <c r="E381" s="92">
        <f>('[1]imchot (2)'!F606)</f>
        <v>1.4698405212512089E-2</v>
      </c>
      <c r="F381" s="92">
        <f>('[1]imchot (2)'!G606)</f>
        <v>1</v>
      </c>
    </row>
    <row r="382" spans="1:8">
      <c r="B382" s="97"/>
      <c r="C382" s="98"/>
      <c r="D382" s="99"/>
      <c r="E382" s="100"/>
      <c r="F382" s="100"/>
    </row>
    <row r="383" spans="1:8">
      <c r="A383" s="101" t="s">
        <v>39</v>
      </c>
    </row>
    <row r="384" spans="1:8">
      <c r="A384" s="22"/>
      <c r="H384" s="72"/>
    </row>
    <row r="386" spans="1:9" ht="29">
      <c r="A386" s="27" t="s">
        <v>18</v>
      </c>
      <c r="B386" s="28"/>
      <c r="C386" s="29"/>
      <c r="D386" s="29"/>
      <c r="E386" s="29"/>
      <c r="F386" s="29"/>
      <c r="G386" s="29"/>
      <c r="H386" s="29"/>
      <c r="I386" s="29"/>
    </row>
    <row r="389" spans="1:9">
      <c r="A389" s="76" t="s">
        <v>54</v>
      </c>
      <c r="B389" s="96"/>
      <c r="C389" s="77"/>
      <c r="D389" s="77"/>
      <c r="E389" s="77"/>
      <c r="F389" s="77"/>
      <c r="G389" s="77"/>
    </row>
    <row r="390" spans="1:9">
      <c r="A390" s="102" t="s">
        <v>55</v>
      </c>
      <c r="B390" s="79" t="s">
        <v>56</v>
      </c>
      <c r="C390" s="80" t="s">
        <v>57</v>
      </c>
      <c r="D390" s="80" t="s">
        <v>58</v>
      </c>
      <c r="E390" s="79" t="s">
        <v>59</v>
      </c>
      <c r="F390" s="80" t="s">
        <v>57</v>
      </c>
      <c r="G390" s="80" t="s">
        <v>58</v>
      </c>
    </row>
    <row r="391" spans="1:9">
      <c r="A391" s="95" t="s">
        <v>8</v>
      </c>
      <c r="B391" s="103" t="str">
        <f>('[1]imchot (2)'!D427)</f>
        <v>94,14 €</v>
      </c>
      <c r="C391" s="104">
        <f>('[1]imchot (2)'!E427)</f>
        <v>5.3395984621955606E-3</v>
      </c>
      <c r="D391" s="103">
        <f>('[1]imchot (2)'!F427)</f>
        <v>0.5</v>
      </c>
      <c r="E391" s="103" t="str">
        <f>('[1]imchot (2)'!G427)</f>
        <v>58,43 €</v>
      </c>
      <c r="F391" s="104">
        <f>('[1]imchot (2)'!H427)</f>
        <v>5.928208846990568E-2</v>
      </c>
      <c r="G391" s="103">
        <f>('[1]imchot (2)'!I427)</f>
        <v>3.2700000000000031</v>
      </c>
    </row>
    <row r="392" spans="1:9">
      <c r="A392" s="86" t="s">
        <v>60</v>
      </c>
      <c r="B392" s="105" t="str">
        <f>('[1]imchot (2)'!D428)</f>
        <v>110,00 €</v>
      </c>
      <c r="C392" s="88">
        <f>('[1]imchot (2)'!E428)</f>
        <v>-2.3870795988996329E-2</v>
      </c>
      <c r="D392" s="105">
        <f>('[1]imchot (2)'!F428)</f>
        <v>-2.6899999999999977</v>
      </c>
      <c r="E392" s="105" t="str">
        <f>('[1]imchot (2)'!G428)</f>
        <v>65,76 €</v>
      </c>
      <c r="F392" s="88">
        <f>('[1]imchot (2)'!H428)</f>
        <v>-3.8455914607398722E-2</v>
      </c>
      <c r="G392" s="105">
        <f>('[1]imchot (2)'!I428)</f>
        <v>-2.6299999999999955</v>
      </c>
    </row>
    <row r="393" spans="1:9">
      <c r="A393" s="82" t="s">
        <v>61</v>
      </c>
      <c r="B393" s="106" t="str">
        <f>('[1]imchot (2)'!D429)</f>
        <v>150,62 €</v>
      </c>
      <c r="C393" s="84">
        <f>('[1]imchot (2)'!E429)</f>
        <v>3.1008282565541778E-2</v>
      </c>
      <c r="D393" s="106">
        <f>('[1]imchot (2)'!F429)</f>
        <v>4.5300000000000011</v>
      </c>
      <c r="E393" s="106" t="str">
        <f>('[1]imchot (2)'!G429)</f>
        <v>132,47 €</v>
      </c>
      <c r="F393" s="84">
        <f>('[1]imchot (2)'!H429)</f>
        <v>1.3697581879400067E-2</v>
      </c>
      <c r="G393" s="106">
        <f>('[1]imchot (2)'!I429)</f>
        <v>1.789999999999992</v>
      </c>
    </row>
    <row r="394" spans="1:9">
      <c r="A394" s="86" t="s">
        <v>62</v>
      </c>
      <c r="B394" s="105" t="str">
        <f>('[1]imchot (2)'!D430)</f>
        <v>130,32 €</v>
      </c>
      <c r="C394" s="88">
        <f>('[1]imchot (2)'!E430)</f>
        <v>1.2744793285669687E-2</v>
      </c>
      <c r="D394" s="105">
        <f>('[1]imchot (2)'!F430)</f>
        <v>1.6399999999999864</v>
      </c>
      <c r="E394" s="105" t="str">
        <f>('[1]imchot (2)'!G430)</f>
        <v>86,61 €</v>
      </c>
      <c r="F394" s="88">
        <f>('[1]imchot (2)'!H430)</f>
        <v>6.0877021068103776E-2</v>
      </c>
      <c r="G394" s="105">
        <f>('[1]imchot (2)'!I430)</f>
        <v>4.9699999999999989</v>
      </c>
    </row>
    <row r="395" spans="1:9">
      <c r="A395" s="82" t="s">
        <v>63</v>
      </c>
      <c r="B395" s="106" t="str">
        <f>('[1]imchot (2)'!D431)</f>
        <v>88,09 €</v>
      </c>
      <c r="C395" s="84">
        <f>('[1]imchot (2)'!E431)</f>
        <v>6.840509399636141E-2</v>
      </c>
      <c r="D395" s="106">
        <f>('[1]imchot (2)'!F431)</f>
        <v>5.6400000000000006</v>
      </c>
      <c r="E395" s="106" t="str">
        <f>('[1]imchot (2)'!G431)</f>
        <v>58,25 €</v>
      </c>
      <c r="F395" s="84">
        <f>('[1]imchot (2)'!H431)</f>
        <v>0.12040777072513942</v>
      </c>
      <c r="G395" s="106">
        <f>('[1]imchot (2)'!I431)</f>
        <v>6.259999999999998</v>
      </c>
    </row>
    <row r="396" spans="1:9">
      <c r="A396" s="86" t="s">
        <v>64</v>
      </c>
      <c r="B396" s="105" t="str">
        <f>('[1]imchot (2)'!D432)</f>
        <v>152,48 €</v>
      </c>
      <c r="C396" s="88">
        <f>('[1]imchot (2)'!E432)</f>
        <v>7.874071453837983E-2</v>
      </c>
      <c r="D396" s="105">
        <f>('[1]imchot (2)'!F432)</f>
        <v>11.129999999999995</v>
      </c>
      <c r="E396" s="105" t="str">
        <f>('[1]imchot (2)'!G432)</f>
        <v>120,29 €</v>
      </c>
      <c r="F396" s="88">
        <f>('[1]imchot (2)'!H432)</f>
        <v>9.1758939916500193E-2</v>
      </c>
      <c r="G396" s="105">
        <f>('[1]imchot (2)'!I432)</f>
        <v>10.11</v>
      </c>
    </row>
    <row r="397" spans="1:9">
      <c r="A397" s="90" t="s">
        <v>65</v>
      </c>
      <c r="B397" s="107" t="str">
        <f>('[1]imchot (2)'!D433)</f>
        <v>117,09 €</v>
      </c>
      <c r="C397" s="92">
        <f>('[1]imchot (2)'!E433)</f>
        <v>2.9724738369536707E-2</v>
      </c>
      <c r="D397" s="107">
        <f>('[1]imchot (2)'!F433)</f>
        <v>3.3800000000000097</v>
      </c>
      <c r="E397" s="107" t="str">
        <f>('[1]imchot (2)'!G433)</f>
        <v>77,47 €</v>
      </c>
      <c r="F397" s="92">
        <f>('[1]imchot (2)'!H433)</f>
        <v>5.1295969602388469E-2</v>
      </c>
      <c r="G397" s="107">
        <f>('[1]imchot (2)'!I433)</f>
        <v>3.7800000000000011</v>
      </c>
    </row>
    <row r="398" spans="1:9">
      <c r="A398" s="93"/>
      <c r="B398" s="108"/>
      <c r="C398" s="108"/>
      <c r="D398" s="108"/>
      <c r="E398" s="108"/>
      <c r="F398" s="93"/>
      <c r="G398" s="93"/>
    </row>
    <row r="399" spans="1:9">
      <c r="A399" s="93"/>
      <c r="B399" s="93"/>
      <c r="C399" s="93"/>
      <c r="D399" s="93"/>
      <c r="E399" s="93"/>
      <c r="F399" s="93"/>
      <c r="G399" s="93"/>
    </row>
    <row r="400" spans="1:9">
      <c r="A400" s="102" t="s">
        <v>66</v>
      </c>
      <c r="B400" s="79" t="s">
        <v>56</v>
      </c>
      <c r="C400" s="80" t="s">
        <v>57</v>
      </c>
      <c r="D400" s="80" t="s">
        <v>58</v>
      </c>
      <c r="E400" s="79" t="s">
        <v>59</v>
      </c>
      <c r="F400" s="80" t="s">
        <v>57</v>
      </c>
      <c r="G400" s="80" t="s">
        <v>58</v>
      </c>
    </row>
    <row r="401" spans="1:7">
      <c r="A401" s="82" t="s">
        <v>9</v>
      </c>
      <c r="B401" s="106" t="str">
        <f>('[1]imchot (2)'!D436)</f>
        <v>72,28 €</v>
      </c>
      <c r="C401" s="84">
        <f>('[1]imchot (2)'!E436)</f>
        <v>0.12498054474708176</v>
      </c>
      <c r="D401" s="106">
        <f>('[1]imchot (2)'!F436)</f>
        <v>8.0300000000000011</v>
      </c>
      <c r="E401" s="106" t="str">
        <f>('[1]imchot (2)'!G436)</f>
        <v>33,14 €</v>
      </c>
      <c r="F401" s="84">
        <f>('[1]imchot (2)'!H436)</f>
        <v>0.1551063088184037</v>
      </c>
      <c r="G401" s="106">
        <f>('[1]imchot (2)'!I436)</f>
        <v>4.4499999999999993</v>
      </c>
    </row>
    <row r="402" spans="1:7">
      <c r="A402" s="86" t="s">
        <v>10</v>
      </c>
      <c r="B402" s="105" t="str">
        <f>('[1]imchot (2)'!D437)</f>
        <v>75,27 €</v>
      </c>
      <c r="C402" s="88">
        <f>('[1]imchot (2)'!E437)</f>
        <v>4.6143154968728117E-2</v>
      </c>
      <c r="D402" s="105">
        <f>('[1]imchot (2)'!F437)</f>
        <v>3.3199999999999932</v>
      </c>
      <c r="E402" s="105" t="str">
        <f>('[1]imchot (2)'!G437)</f>
        <v>41,53 €</v>
      </c>
      <c r="F402" s="88">
        <f>('[1]imchot (2)'!H437)</f>
        <v>5.9979581419091321E-2</v>
      </c>
      <c r="G402" s="105">
        <f>('[1]imchot (2)'!I437)</f>
        <v>2.3500000000000014</v>
      </c>
    </row>
    <row r="403" spans="1:7">
      <c r="A403" s="82" t="s">
        <v>11</v>
      </c>
      <c r="B403" s="106" t="str">
        <f>('[1]imchot (2)'!D438)</f>
        <v>77,39 €</v>
      </c>
      <c r="C403" s="84">
        <f>('[1]imchot (2)'!E438)</f>
        <v>1.1105304415991668E-2</v>
      </c>
      <c r="D403" s="106">
        <f>('[1]imchot (2)'!F438)</f>
        <v>0.84999999999999432</v>
      </c>
      <c r="E403" s="106" t="str">
        <f>('[1]imchot (2)'!G438)</f>
        <v>44,08 €</v>
      </c>
      <c r="F403" s="84">
        <f>('[1]imchot (2)'!H438)</f>
        <v>-1.3593112822837261E-3</v>
      </c>
      <c r="G403" s="106">
        <f>('[1]imchot (2)'!I438)</f>
        <v>-6.0000000000002274E-2</v>
      </c>
    </row>
    <row r="404" spans="1:7">
      <c r="A404" s="86" t="s">
        <v>12</v>
      </c>
      <c r="B404" s="105" t="str">
        <f>('[1]imchot (2)'!D439)</f>
        <v>78,50 €</v>
      </c>
      <c r="C404" s="88">
        <f>('[1]imchot (2)'!E439)</f>
        <v>-2.5207997019744188E-2</v>
      </c>
      <c r="D404" s="105">
        <f>('[1]imchot (2)'!F439)</f>
        <v>-2.0300000000000011</v>
      </c>
      <c r="E404" s="105" t="str">
        <f>('[1]imchot (2)'!G439)</f>
        <v>45,94 €</v>
      </c>
      <c r="F404" s="88">
        <f>('[1]imchot (2)'!H439)</f>
        <v>3.0275846602377143E-2</v>
      </c>
      <c r="G404" s="105">
        <f>('[1]imchot (2)'!I439)</f>
        <v>1.3499999999999943</v>
      </c>
    </row>
    <row r="405" spans="1:7">
      <c r="A405" s="82" t="s">
        <v>13</v>
      </c>
      <c r="B405" s="106" t="str">
        <f>('[1]imchot (2)'!D440)</f>
        <v>74,19 €</v>
      </c>
      <c r="C405" s="84">
        <f>('[1]imchot (2)'!E440)</f>
        <v>-4.023285899094442E-2</v>
      </c>
      <c r="D405" s="106">
        <f>('[1]imchot (2)'!F440)</f>
        <v>-3.1099999999999994</v>
      </c>
      <c r="E405" s="106" t="str">
        <f>('[1]imchot (2)'!G440)</f>
        <v>37,84 €</v>
      </c>
      <c r="F405" s="84">
        <f>('[1]imchot (2)'!H440)</f>
        <v>1.9946091644204911E-2</v>
      </c>
      <c r="G405" s="106">
        <f>('[1]imchot (2)'!I440)</f>
        <v>0.74000000000000199</v>
      </c>
    </row>
    <row r="406" spans="1:7">
      <c r="A406" s="86" t="s">
        <v>14</v>
      </c>
      <c r="B406" s="105" t="str">
        <f>('[1]imchot (2)'!D441)</f>
        <v>67,43 €</v>
      </c>
      <c r="C406" s="88">
        <f>('[1]imchot (2)'!E441)</f>
        <v>4.7700435052828061E-2</v>
      </c>
      <c r="D406" s="105">
        <f>('[1]imchot (2)'!F441)</f>
        <v>3.0700000000000074</v>
      </c>
      <c r="E406" s="105" t="str">
        <f>('[1]imchot (2)'!G441)</f>
        <v>30,10 €</v>
      </c>
      <c r="F406" s="88">
        <f>('[1]imchot (2)'!H441)</f>
        <v>0.1053984575835476</v>
      </c>
      <c r="G406" s="105">
        <f>('[1]imchot (2)'!I441)</f>
        <v>2.870000000000001</v>
      </c>
    </row>
    <row r="407" spans="1:7">
      <c r="A407" s="82" t="s">
        <v>15</v>
      </c>
      <c r="B407" s="106" t="str">
        <f>('[1]imchot (2)'!D442)</f>
        <v>103,24 €</v>
      </c>
      <c r="C407" s="84">
        <f>('[1]imchot (2)'!E442)</f>
        <v>2.3300970873785243E-3</v>
      </c>
      <c r="D407" s="106">
        <f>('[1]imchot (2)'!F442)</f>
        <v>0.23999999999999488</v>
      </c>
      <c r="E407" s="106" t="str">
        <f>('[1]imchot (2)'!G442)</f>
        <v>69,06 €</v>
      </c>
      <c r="F407" s="84">
        <f>('[1]imchot (2)'!H442)</f>
        <v>7.939981244138794E-2</v>
      </c>
      <c r="G407" s="106">
        <f>('[1]imchot (2)'!I442)</f>
        <v>5.0800000000000054</v>
      </c>
    </row>
    <row r="408" spans="1:7">
      <c r="A408" s="86" t="s">
        <v>16</v>
      </c>
      <c r="B408" s="105" t="str">
        <f>('[1]imchot (2)'!D443)</f>
        <v>113,30 €</v>
      </c>
      <c r="C408" s="88">
        <f>('[1]imchot (2)'!E443)</f>
        <v>-2.2601794340924797E-2</v>
      </c>
      <c r="D408" s="105">
        <f>('[1]imchot (2)'!F443)</f>
        <v>-2.6200000000000045</v>
      </c>
      <c r="E408" s="105" t="str">
        <f>('[1]imchot (2)'!G443)</f>
        <v>83,47 €</v>
      </c>
      <c r="F408" s="88">
        <f>('[1]imchot (2)'!H443)</f>
        <v>2.0041549553953431E-2</v>
      </c>
      <c r="G408" s="105">
        <f>('[1]imchot (2)'!I443)</f>
        <v>1.6400000000000006</v>
      </c>
    </row>
    <row r="409" spans="1:7">
      <c r="A409" s="90"/>
      <c r="B409" s="90"/>
      <c r="C409" s="90"/>
      <c r="D409" s="90"/>
      <c r="E409" s="90"/>
      <c r="F409" s="90"/>
      <c r="G409" s="90"/>
    </row>
    <row r="410" spans="1:7">
      <c r="A410" s="96"/>
      <c r="B410" s="96"/>
      <c r="C410" s="77"/>
      <c r="D410" s="77"/>
      <c r="E410" s="77"/>
      <c r="F410" s="77"/>
      <c r="G410" s="77"/>
    </row>
    <row r="411" spans="1:7">
      <c r="A411" s="96"/>
      <c r="B411" s="96"/>
      <c r="C411" s="77"/>
      <c r="D411" s="77"/>
      <c r="E411" s="77"/>
      <c r="F411" s="77"/>
      <c r="G411" s="77"/>
    </row>
    <row r="412" spans="1:7">
      <c r="A412" s="96"/>
      <c r="B412" s="96"/>
      <c r="C412" s="77"/>
      <c r="D412" s="77"/>
      <c r="E412" s="77"/>
      <c r="F412" s="77"/>
      <c r="G412" s="77"/>
    </row>
    <row r="413" spans="1:7">
      <c r="A413" s="96"/>
      <c r="B413" s="96"/>
      <c r="C413" s="77"/>
      <c r="D413" s="77"/>
      <c r="E413" s="77"/>
      <c r="F413" s="77"/>
      <c r="G413" s="77"/>
    </row>
    <row r="414" spans="1:7">
      <c r="A414" s="76" t="s">
        <v>67</v>
      </c>
      <c r="B414" s="96"/>
      <c r="C414" s="77"/>
      <c r="D414" s="77"/>
      <c r="E414" s="77"/>
      <c r="F414" s="77"/>
      <c r="G414" s="77"/>
    </row>
    <row r="415" spans="1:7">
      <c r="A415" s="102" t="s">
        <v>55</v>
      </c>
      <c r="B415" s="79" t="s">
        <v>56</v>
      </c>
      <c r="C415" s="80" t="s">
        <v>57</v>
      </c>
      <c r="D415" s="80" t="s">
        <v>58</v>
      </c>
      <c r="E415" s="79" t="s">
        <v>59</v>
      </c>
      <c r="F415" s="80" t="s">
        <v>57</v>
      </c>
      <c r="G415" s="80" t="s">
        <v>58</v>
      </c>
    </row>
    <row r="416" spans="1:7">
      <c r="A416" s="95" t="s">
        <v>8</v>
      </c>
      <c r="B416" s="103" t="str">
        <f>('[1]imchot (2)'!D739)</f>
        <v>123,56 €</v>
      </c>
      <c r="C416" s="104">
        <f>('[1]imchot (2)'!E739)</f>
        <v>5.4086333390206409E-2</v>
      </c>
      <c r="D416" s="103">
        <f>('[1]imchot (2)'!F739)</f>
        <v>6.3400000000000034</v>
      </c>
      <c r="E416" s="103" t="str">
        <f>('[1]imchot (2)'!G739)</f>
        <v>84,05 €</v>
      </c>
      <c r="F416" s="104">
        <f>('[1]imchot (2)'!H739)</f>
        <v>6.947448784832666E-2</v>
      </c>
      <c r="G416" s="103">
        <f>('[1]imchot (2)'!I739)</f>
        <v>5.4599999999999937</v>
      </c>
    </row>
    <row r="417" spans="1:7">
      <c r="A417" s="86" t="s">
        <v>60</v>
      </c>
      <c r="B417" s="105" t="str">
        <f>('[1]imchot (2)'!D740)</f>
        <v>157,95 €</v>
      </c>
      <c r="C417" s="88">
        <f>('[1]imchot (2)'!E740)</f>
        <v>8.2368258754197177E-2</v>
      </c>
      <c r="D417" s="105">
        <f>('[1]imchot (2)'!F740)</f>
        <v>12.019999999999982</v>
      </c>
      <c r="E417" s="105" t="str">
        <f>('[1]imchot (2)'!G740)</f>
        <v>129,80 €</v>
      </c>
      <c r="F417" s="88">
        <f>('[1]imchot (2)'!H740)</f>
        <v>9.1581868640148167E-2</v>
      </c>
      <c r="G417" s="105">
        <f>('[1]imchot (2)'!I740)</f>
        <v>10.890000000000015</v>
      </c>
    </row>
    <row r="418" spans="1:7">
      <c r="A418" s="82" t="s">
        <v>61</v>
      </c>
      <c r="B418" s="106" t="str">
        <f>('[1]imchot (2)'!D741)</f>
        <v>140,69 €</v>
      </c>
      <c r="C418" s="84">
        <f>('[1]imchot (2)'!E741)</f>
        <v>5.2045165632244039E-2</v>
      </c>
      <c r="D418" s="106">
        <f>('[1]imchot (2)'!F741)</f>
        <v>6.960000000000008</v>
      </c>
      <c r="E418" s="106" t="str">
        <f>('[1]imchot (2)'!G741)</f>
        <v>118,92 €</v>
      </c>
      <c r="F418" s="84">
        <f>('[1]imchot (2)'!H741)</f>
        <v>5.9798591925853462E-2</v>
      </c>
      <c r="G418" s="106">
        <f>('[1]imchot (2)'!I741)</f>
        <v>6.710000000000008</v>
      </c>
    </row>
    <row r="419" spans="1:7">
      <c r="A419" s="86" t="s">
        <v>62</v>
      </c>
      <c r="B419" s="105" t="str">
        <f>('[1]imchot (2)'!D742)</f>
        <v>134,08 €</v>
      </c>
      <c r="C419" s="88">
        <f>('[1]imchot (2)'!E742)</f>
        <v>1.737612868958216E-2</v>
      </c>
      <c r="D419" s="105">
        <f>('[1]imchot (2)'!F742)</f>
        <v>2.2900000000000205</v>
      </c>
      <c r="E419" s="105" t="str">
        <f>('[1]imchot (2)'!G742)</f>
        <v>98,03 €</v>
      </c>
      <c r="F419" s="88">
        <f>('[1]imchot (2)'!H742)</f>
        <v>2.9078311988242733E-2</v>
      </c>
      <c r="G419" s="105">
        <f>('[1]imchot (2)'!I742)</f>
        <v>2.769999999999996</v>
      </c>
    </row>
    <row r="420" spans="1:7">
      <c r="A420" s="82" t="s">
        <v>63</v>
      </c>
      <c r="B420" s="106" t="str">
        <f>('[1]imchot (2)'!D743)</f>
        <v>106,33 €</v>
      </c>
      <c r="C420" s="84">
        <f>('[1]imchot (2)'!E743)</f>
        <v>2.7342995169082007E-2</v>
      </c>
      <c r="D420" s="106">
        <f>('[1]imchot (2)'!F743)</f>
        <v>2.8299999999999983</v>
      </c>
      <c r="E420" s="106" t="str">
        <f>('[1]imchot (2)'!G743)</f>
        <v>75,80 €</v>
      </c>
      <c r="F420" s="84">
        <f>('[1]imchot (2)'!H743)</f>
        <v>2.9751392473848615E-2</v>
      </c>
      <c r="G420" s="106">
        <f>('[1]imchot (2)'!I743)</f>
        <v>2.1899999999999977</v>
      </c>
    </row>
    <row r="421" spans="1:7">
      <c r="A421" s="86" t="s">
        <v>64</v>
      </c>
      <c r="B421" s="105" t="str">
        <f>('[1]imchot (2)'!D744)</f>
        <v>148,84 €</v>
      </c>
      <c r="C421" s="88">
        <f>('[1]imchot (2)'!E744)</f>
        <v>8.4523462547362316E-2</v>
      </c>
      <c r="D421" s="105">
        <f>('[1]imchot (2)'!F744)</f>
        <v>11.599999999999994</v>
      </c>
      <c r="E421" s="105" t="str">
        <f>('[1]imchot (2)'!G744)</f>
        <v>109,52 €</v>
      </c>
      <c r="F421" s="88">
        <f>('[1]imchot (2)'!H744)</f>
        <v>8.8235294117646967E-2</v>
      </c>
      <c r="G421" s="105">
        <f>('[1]imchot (2)'!I744)</f>
        <v>8.8799999999999955</v>
      </c>
    </row>
    <row r="422" spans="1:7">
      <c r="A422" s="90" t="s">
        <v>65</v>
      </c>
      <c r="B422" s="107" t="str">
        <f>('[1]imchot (2)'!D745)</f>
        <v>128,13 €</v>
      </c>
      <c r="C422" s="92">
        <f>('[1]imchot (2)'!E745)</f>
        <v>5.1970443349753648E-2</v>
      </c>
      <c r="D422" s="107">
        <f>('[1]imchot (2)'!F745)</f>
        <v>6.3299999999999983</v>
      </c>
      <c r="E422" s="107" t="str">
        <f>('[1]imchot (2)'!G745)</f>
        <v>91,02 €</v>
      </c>
      <c r="F422" s="92">
        <f>('[1]imchot (2)'!H745)</f>
        <v>6.4188004209049465E-2</v>
      </c>
      <c r="G422" s="107">
        <f>('[1]imchot (2)'!I745)</f>
        <v>5.4899999999999949</v>
      </c>
    </row>
    <row r="423" spans="1:7">
      <c r="A423" s="93"/>
      <c r="B423" s="108"/>
      <c r="C423" s="108"/>
      <c r="D423" s="108"/>
      <c r="E423" s="108"/>
      <c r="F423" s="93"/>
      <c r="G423" s="93"/>
    </row>
    <row r="424" spans="1:7">
      <c r="A424" s="93"/>
      <c r="B424" s="93"/>
      <c r="C424" s="93"/>
      <c r="D424" s="93"/>
      <c r="E424" s="93"/>
      <c r="F424" s="93"/>
      <c r="G424" s="93"/>
    </row>
    <row r="425" spans="1:7">
      <c r="A425" s="102" t="s">
        <v>66</v>
      </c>
      <c r="B425" s="79" t="s">
        <v>56</v>
      </c>
      <c r="C425" s="80" t="s">
        <v>57</v>
      </c>
      <c r="D425" s="80" t="s">
        <v>58</v>
      </c>
      <c r="E425" s="79" t="s">
        <v>59</v>
      </c>
      <c r="F425" s="80" t="s">
        <v>57</v>
      </c>
      <c r="G425" s="80" t="s">
        <v>58</v>
      </c>
    </row>
    <row r="426" spans="1:7">
      <c r="A426" s="82" t="s">
        <v>9</v>
      </c>
      <c r="B426" s="106" t="str">
        <f>('[1]imchot (2)'!D749)</f>
        <v>106,88 €</v>
      </c>
      <c r="C426" s="84">
        <f>('[1]imchot (2)'!E749)</f>
        <v>0.12540802358639569</v>
      </c>
      <c r="D426" s="106">
        <f>('[1]imchot (2)'!F749)</f>
        <v>11.909999999999997</v>
      </c>
      <c r="E426" s="106" t="str">
        <f>('[1]imchot (2)'!G749)</f>
        <v>68,52 €</v>
      </c>
      <c r="F426" s="84">
        <f>('[1]imchot (2)'!H749)</f>
        <v>0.19622905027932958</v>
      </c>
      <c r="G426" s="106">
        <f>('[1]imchot (2)'!I749)</f>
        <v>11.239999999999995</v>
      </c>
    </row>
    <row r="427" spans="1:7">
      <c r="A427" s="86" t="s">
        <v>10</v>
      </c>
      <c r="B427" s="105" t="str">
        <f>('[1]imchot (2)'!D750)</f>
        <v>122,45 €</v>
      </c>
      <c r="C427" s="88">
        <f>('[1]imchot (2)'!E750)</f>
        <v>5.0890585241729624E-3</v>
      </c>
      <c r="D427" s="105">
        <f>('[1]imchot (2)'!F750)</f>
        <v>0.62000000000000455</v>
      </c>
      <c r="E427" s="105" t="str">
        <f>('[1]imchot (2)'!G750)</f>
        <v>81,32 €</v>
      </c>
      <c r="F427" s="88">
        <f>('[1]imchot (2)'!H750)</f>
        <v>2.5602219699835782E-2</v>
      </c>
      <c r="G427" s="105">
        <f>('[1]imchot (2)'!I750)</f>
        <v>2.0299999999999869</v>
      </c>
    </row>
    <row r="428" spans="1:7">
      <c r="A428" s="82" t="s">
        <v>11</v>
      </c>
      <c r="B428" s="106" t="str">
        <f>('[1]imchot (2)'!D751)</f>
        <v>85,68 €</v>
      </c>
      <c r="C428" s="84">
        <f>('[1]imchot (2)'!E751)</f>
        <v>9.0684253915911395E-3</v>
      </c>
      <c r="D428" s="106">
        <f>('[1]imchot (2)'!F751)</f>
        <v>0.77000000000001023</v>
      </c>
      <c r="E428" s="106" t="str">
        <f>('[1]imchot (2)'!G751)</f>
        <v>49,55 €</v>
      </c>
      <c r="F428" s="84">
        <f>('[1]imchot (2)'!H751)</f>
        <v>4.7568710359408017E-2</v>
      </c>
      <c r="G428" s="106">
        <f>('[1]imchot (2)'!I751)</f>
        <v>2.25</v>
      </c>
    </row>
    <row r="429" spans="1:7">
      <c r="A429" s="86" t="s">
        <v>12</v>
      </c>
      <c r="B429" s="105" t="str">
        <f>('[1]imchot (2)'!D752)</f>
        <v>95,99 €</v>
      </c>
      <c r="C429" s="88">
        <f>('[1]imchot (2)'!E752)</f>
        <v>3.9415268002165771E-2</v>
      </c>
      <c r="D429" s="105">
        <f>('[1]imchot (2)'!F752)</f>
        <v>3.6400000000000006</v>
      </c>
      <c r="E429" s="105" t="str">
        <f>('[1]imchot (2)'!G752)</f>
        <v>58,62 €</v>
      </c>
      <c r="F429" s="88">
        <f>('[1]imchot (2)'!H752)</f>
        <v>6.5237143376340123E-2</v>
      </c>
      <c r="G429" s="105">
        <f>('[1]imchot (2)'!I752)</f>
        <v>3.5899999999999963</v>
      </c>
    </row>
    <row r="430" spans="1:7">
      <c r="A430" s="82" t="s">
        <v>13</v>
      </c>
      <c r="B430" s="106" t="str">
        <f>('[1]imchot (2)'!D753)</f>
        <v>117,37 €</v>
      </c>
      <c r="C430" s="84">
        <f>('[1]imchot (2)'!E753)</f>
        <v>7.4030014641288444E-2</v>
      </c>
      <c r="D430" s="106">
        <f>('[1]imchot (2)'!F753)</f>
        <v>8.0900000000000034</v>
      </c>
      <c r="E430" s="106" t="str">
        <f>('[1]imchot (2)'!G753)</f>
        <v>72,66 €</v>
      </c>
      <c r="F430" s="84">
        <f>('[1]imchot (2)'!H753)</f>
        <v>7.8361531611754298E-2</v>
      </c>
      <c r="G430" s="106">
        <f>('[1]imchot (2)'!I753)</f>
        <v>5.2800000000000011</v>
      </c>
    </row>
    <row r="431" spans="1:7">
      <c r="A431" s="86" t="s">
        <v>14</v>
      </c>
      <c r="B431" s="105" t="str">
        <f>('[1]imchot (2)'!D754)</f>
        <v>67,78 €</v>
      </c>
      <c r="C431" s="88">
        <f>('[1]imchot (2)'!E754)</f>
        <v>5.4285269870897324E-2</v>
      </c>
      <c r="D431" s="105">
        <f>('[1]imchot (2)'!F754)</f>
        <v>3.4899999999999949</v>
      </c>
      <c r="E431" s="105" t="str">
        <f>('[1]imchot (2)'!G754)</f>
        <v>29,11 €</v>
      </c>
      <c r="F431" s="88">
        <f>('[1]imchot (2)'!H754)</f>
        <v>0.10726511981742104</v>
      </c>
      <c r="G431" s="105">
        <f>('[1]imchot (2)'!I754)</f>
        <v>2.8200000000000003</v>
      </c>
    </row>
    <row r="432" spans="1:7">
      <c r="A432" s="82" t="s">
        <v>15</v>
      </c>
      <c r="B432" s="106" t="str">
        <f>('[1]imchot (2)'!D755)</f>
        <v>143,56 €</v>
      </c>
      <c r="C432" s="84">
        <f>('[1]imchot (2)'!E755)</f>
        <v>7.4872716382150317E-2</v>
      </c>
      <c r="D432" s="106">
        <f>('[1]imchot (2)'!F755)</f>
        <v>10</v>
      </c>
      <c r="E432" s="106" t="str">
        <f>('[1]imchot (2)'!G755)</f>
        <v>109,55 €</v>
      </c>
      <c r="F432" s="84">
        <f>('[1]imchot (2)'!H755)</f>
        <v>7.5495778519536705E-2</v>
      </c>
      <c r="G432" s="106">
        <f>('[1]imchot (2)'!I755)</f>
        <v>7.6899999999999977</v>
      </c>
    </row>
    <row r="433" spans="1:9">
      <c r="A433" s="86" t="s">
        <v>16</v>
      </c>
      <c r="B433" s="105" t="str">
        <f>('[1]imchot (2)'!D756)</f>
        <v>122,18 €</v>
      </c>
      <c r="C433" s="88">
        <f>('[1]imchot (2)'!E756)</f>
        <v>2.1401103494399054E-2</v>
      </c>
      <c r="D433" s="105">
        <f>('[1]imchot (2)'!F756)</f>
        <v>2.5600000000000023</v>
      </c>
      <c r="E433" s="105" t="str">
        <f>('[1]imchot (2)'!G756)</f>
        <v>85,78 €</v>
      </c>
      <c r="F433" s="88">
        <f>('[1]imchot (2)'!H756)</f>
        <v>1.5748963883954969E-2</v>
      </c>
      <c r="G433" s="105">
        <f>('[1]imchot (2)'!I756)</f>
        <v>1.3299999999999983</v>
      </c>
    </row>
    <row r="434" spans="1:9">
      <c r="A434" s="90"/>
      <c r="B434" s="91"/>
      <c r="C434" s="92"/>
      <c r="D434" s="92"/>
      <c r="E434" s="91"/>
      <c r="F434" s="92"/>
      <c r="G434" s="92"/>
    </row>
    <row r="436" spans="1:9">
      <c r="A436" s="101" t="s">
        <v>39</v>
      </c>
    </row>
    <row r="440" spans="1:9" ht="17">
      <c r="A440" s="21" t="s">
        <v>4</v>
      </c>
      <c r="B440" s="22"/>
      <c r="C440" s="22"/>
      <c r="D440" s="23"/>
      <c r="E440" s="23"/>
      <c r="F440" s="24"/>
      <c r="G440" s="24"/>
      <c r="I440" s="25" t="str">
        <f>[1]demanda!A178</f>
        <v>NOVIEMBRE 25</v>
      </c>
    </row>
    <row r="442" spans="1:9" ht="29">
      <c r="A442" s="27" t="s">
        <v>68</v>
      </c>
      <c r="B442" s="28"/>
      <c r="C442" s="29"/>
      <c r="D442" s="29"/>
      <c r="E442" s="29"/>
      <c r="F442" s="29"/>
      <c r="G442" s="29"/>
      <c r="H442" s="29"/>
      <c r="I442" s="29"/>
    </row>
    <row r="445" spans="1:9">
      <c r="A445" s="109" t="s">
        <v>31</v>
      </c>
      <c r="B445" s="110"/>
      <c r="C445" s="110" t="str">
        <f>('[1]imchot (2)'!D776)</f>
        <v>Dic.25</v>
      </c>
      <c r="D445" s="110"/>
      <c r="E445" s="110" t="str">
        <f>('[1]imchot (2)'!F776)</f>
        <v>Ene.26</v>
      </c>
      <c r="F445" s="110"/>
      <c r="G445" s="110" t="str">
        <f>('[1]imchot (2)'!H776)</f>
        <v>Feb.26</v>
      </c>
      <c r="H445" s="111" t="s">
        <v>69</v>
      </c>
      <c r="I445" s="111"/>
    </row>
    <row r="446" spans="1:9">
      <c r="A446" s="109" t="s">
        <v>70</v>
      </c>
      <c r="B446" s="112" t="s">
        <v>71</v>
      </c>
      <c r="C446" s="112" t="s">
        <v>72</v>
      </c>
      <c r="D446" s="112" t="s">
        <v>71</v>
      </c>
      <c r="E446" s="112" t="s">
        <v>72</v>
      </c>
      <c r="F446" s="112" t="s">
        <v>71</v>
      </c>
      <c r="G446" s="112" t="s">
        <v>72</v>
      </c>
      <c r="H446" s="112" t="s">
        <v>71</v>
      </c>
      <c r="I446" s="112" t="s">
        <v>25</v>
      </c>
    </row>
    <row r="447" spans="1:9">
      <c r="A447" s="113" t="s">
        <v>8</v>
      </c>
      <c r="B447" s="114">
        <f>('[1]imchot (2)'!C778)</f>
        <v>2677.8291102161052</v>
      </c>
      <c r="C447" s="115">
        <f>('[1]imchot (2)'!D778)</f>
        <v>6.4530702108805684</v>
      </c>
      <c r="D447" s="114">
        <f>('[1]imchot (2)'!E778)</f>
        <v>2459.2706927079075</v>
      </c>
      <c r="E447" s="115">
        <f>('[1]imchot (2)'!F778)</f>
        <v>8.0937764224989479</v>
      </c>
      <c r="F447" s="114">
        <f>('[1]imchot (2)'!G778)</f>
        <v>3068.6727999744276</v>
      </c>
      <c r="G447" s="115">
        <f>('[1]imchot (2)'!H778)</f>
        <v>4.5789541117109422</v>
      </c>
      <c r="H447" s="116">
        <f>('[1]imchot (2)'!I778)</f>
        <v>5527.9434926823351</v>
      </c>
      <c r="I447" s="115">
        <f>('[1]imchot (2)'!J778)</f>
        <v>6.1139883331455565</v>
      </c>
    </row>
    <row r="448" spans="1:9">
      <c r="A448" s="117" t="s">
        <v>9</v>
      </c>
      <c r="B448" s="118">
        <f>('[1]imchot (2)'!C779)</f>
        <v>131.12957732415219</v>
      </c>
      <c r="C448" s="119">
        <f>('[1]imchot (2)'!D779)</f>
        <v>9.1382249888907126</v>
      </c>
      <c r="D448" s="118">
        <f>('[1]imchot (2)'!E779)</f>
        <v>100.93625320721665</v>
      </c>
      <c r="E448" s="119">
        <f>('[1]imchot (2)'!F779)</f>
        <v>11.016556541153378</v>
      </c>
      <c r="F448" s="118">
        <f>('[1]imchot (2)'!G779)</f>
        <v>185.93236176099302</v>
      </c>
      <c r="G448" s="119">
        <f>('[1]imchot (2)'!H779)</f>
        <v>-0.6028216823516459</v>
      </c>
      <c r="H448" s="120">
        <f>('[1]imchot (2)'!I779)</f>
        <v>286.86861496820967</v>
      </c>
      <c r="I448" s="119">
        <f>('[1]imchot (2)'!J779)</f>
        <v>3.1975735550074234</v>
      </c>
    </row>
    <row r="449" spans="1:9">
      <c r="A449" s="121" t="s">
        <v>10</v>
      </c>
      <c r="B449" s="122">
        <f>('[1]imchot (2)'!C780)</f>
        <v>283.07617257465404</v>
      </c>
      <c r="C449" s="123">
        <f>('[1]imchot (2)'!D780)</f>
        <v>15.252458155746027</v>
      </c>
      <c r="D449" s="122">
        <f>('[1]imchot (2)'!E780)</f>
        <v>245.38257147226867</v>
      </c>
      <c r="E449" s="123">
        <f>('[1]imchot (2)'!F780)</f>
        <v>8.7876767137353795</v>
      </c>
      <c r="F449" s="122">
        <f>('[1]imchot (2)'!G780)</f>
        <v>323.41730677561588</v>
      </c>
      <c r="G449" s="123">
        <f>('[1]imchot (2)'!H780)</f>
        <v>10.749111135482636</v>
      </c>
      <c r="H449" s="124">
        <f>('[1]imchot (2)'!I780)</f>
        <v>568.79987824788452</v>
      </c>
      <c r="I449" s="123">
        <f>('[1]imchot (2)'!J780)</f>
        <v>9.8943326058340944</v>
      </c>
    </row>
    <row r="450" spans="1:9">
      <c r="A450" s="117" t="s">
        <v>11</v>
      </c>
      <c r="B450" s="118">
        <f>('[1]imchot (2)'!C781)</f>
        <v>148.58476019405819</v>
      </c>
      <c r="C450" s="119">
        <f>('[1]imchot (2)'!D781)</f>
        <v>1.6721934255672295</v>
      </c>
      <c r="D450" s="118">
        <f>('[1]imchot (2)'!E781)</f>
        <v>128.5959157064724</v>
      </c>
      <c r="E450" s="119">
        <f>('[1]imchot (2)'!F781)</f>
        <v>-3.389791968572581</v>
      </c>
      <c r="F450" s="118">
        <f>('[1]imchot (2)'!G781)</f>
        <v>141.65682671505971</v>
      </c>
      <c r="G450" s="119">
        <f>('[1]imchot (2)'!H781)</f>
        <v>2.8122880456515986</v>
      </c>
      <c r="H450" s="120">
        <f>('[1]imchot (2)'!I781)</f>
        <v>270.25274242153205</v>
      </c>
      <c r="I450" s="119">
        <f>('[1]imchot (2)'!J781)</f>
        <v>-0.23524588521833323</v>
      </c>
    </row>
    <row r="451" spans="1:9">
      <c r="A451" s="121" t="s">
        <v>12</v>
      </c>
      <c r="B451" s="122">
        <f>('[1]imchot (2)'!C782)</f>
        <v>415.63997851746262</v>
      </c>
      <c r="C451" s="123">
        <f>('[1]imchot (2)'!D782)</f>
        <v>8.3674174266680694</v>
      </c>
      <c r="D451" s="122">
        <f>('[1]imchot (2)'!E782)</f>
        <v>403.35764400242448</v>
      </c>
      <c r="E451" s="123">
        <f>('[1]imchot (2)'!F782)</f>
        <v>8.5555386907442283</v>
      </c>
      <c r="F451" s="122">
        <f>('[1]imchot (2)'!G782)</f>
        <v>451.84790788267742</v>
      </c>
      <c r="G451" s="123">
        <f>('[1]imchot (2)'!H782)</f>
        <v>4.5837710702329844</v>
      </c>
      <c r="H451" s="124">
        <f>('[1]imchot (2)'!I782)</f>
        <v>855.20555188510195</v>
      </c>
      <c r="I451" s="123">
        <f>('[1]imchot (2)'!J782)</f>
        <v>6.4202067521517705</v>
      </c>
    </row>
    <row r="452" spans="1:9">
      <c r="A452" s="117" t="s">
        <v>13</v>
      </c>
      <c r="B452" s="118">
        <f>('[1]imchot (2)'!C783)</f>
        <v>51.604418056406352</v>
      </c>
      <c r="C452" s="119">
        <f>('[1]imchot (2)'!D783)</f>
        <v>-23.931045480613875</v>
      </c>
      <c r="D452" s="118">
        <f>('[1]imchot (2)'!E783)</f>
        <v>60.602798772422396</v>
      </c>
      <c r="E452" s="119">
        <f>('[1]imchot (2)'!F783)</f>
        <v>11.342848063389724</v>
      </c>
      <c r="F452" s="118">
        <f>('[1]imchot (2)'!G783)</f>
        <v>102.06656291988089</v>
      </c>
      <c r="G452" s="119">
        <f>('[1]imchot (2)'!H783)</f>
        <v>-1.4116346110415634</v>
      </c>
      <c r="H452" s="120">
        <f>('[1]imchot (2)'!I783)</f>
        <v>162.66936169230326</v>
      </c>
      <c r="I452" s="119">
        <f>('[1]imchot (2)'!J783)</f>
        <v>2.983319316208366</v>
      </c>
    </row>
    <row r="453" spans="1:9">
      <c r="A453" s="121" t="s">
        <v>14</v>
      </c>
      <c r="B453" s="122">
        <f>('[1]imchot (2)'!C784)</f>
        <v>75.126951374502426</v>
      </c>
      <c r="C453" s="123">
        <f>('[1]imchot (2)'!D784)</f>
        <v>2.0788230152077318</v>
      </c>
      <c r="D453" s="122">
        <f>('[1]imchot (2)'!E784)</f>
        <v>56.063794963451819</v>
      </c>
      <c r="E453" s="123">
        <f>('[1]imchot (2)'!F784)</f>
        <v>-3.3732700859140294</v>
      </c>
      <c r="F453" s="122">
        <f>('[1]imchot (2)'!G784)</f>
        <v>68.157785180496347</v>
      </c>
      <c r="G453" s="123">
        <f>('[1]imchot (2)'!H784)</f>
        <v>1.4252755662147933</v>
      </c>
      <c r="H453" s="124">
        <f>('[1]imchot (2)'!I784)</f>
        <v>124.22158014394817</v>
      </c>
      <c r="I453" s="123">
        <f>('[1]imchot (2)'!J784)</f>
        <v>-0.79812480019471366</v>
      </c>
    </row>
    <row r="454" spans="1:9">
      <c r="A454" s="117" t="s">
        <v>15</v>
      </c>
      <c r="B454" s="118">
        <f>('[1]imchot (2)'!C785)</f>
        <v>966.42703917107031</v>
      </c>
      <c r="C454" s="119">
        <f>('[1]imchot (2)'!D785)</f>
        <v>8.0655575464381855</v>
      </c>
      <c r="D454" s="118">
        <f>('[1]imchot (2)'!E785)</f>
        <v>923.68217814095078</v>
      </c>
      <c r="E454" s="119">
        <f>('[1]imchot (2)'!F785)</f>
        <v>9.6384695352947034</v>
      </c>
      <c r="F454" s="118">
        <f>('[1]imchot (2)'!G785)</f>
        <v>1205.680708525726</v>
      </c>
      <c r="G454" s="119">
        <f>('[1]imchot (2)'!H785)</f>
        <v>3.8897192188910452</v>
      </c>
      <c r="H454" s="120">
        <f>('[1]imchot (2)'!I785)</f>
        <v>2129.3628866666768</v>
      </c>
      <c r="I454" s="119">
        <f>('[1]imchot (2)'!J785)</f>
        <v>6.3076729010896457</v>
      </c>
    </row>
    <row r="455" spans="1:9" ht="17" thickBot="1">
      <c r="A455" s="125" t="s">
        <v>16</v>
      </c>
      <c r="B455" s="126">
        <f>('[1]imchot (2)'!C786)</f>
        <v>606.24021300379934</v>
      </c>
      <c r="C455" s="127">
        <f>('[1]imchot (2)'!D786)</f>
        <v>3.7517606857566221</v>
      </c>
      <c r="D455" s="126">
        <f>('[1]imchot (2)'!E786)</f>
        <v>540.64953644270008</v>
      </c>
      <c r="E455" s="127">
        <f>('[1]imchot (2)'!F786)</f>
        <v>8.3376989952128326</v>
      </c>
      <c r="F455" s="126">
        <f>('[1]imchot (2)'!G786)</f>
        <v>589.91334021397824</v>
      </c>
      <c r="G455" s="127">
        <f>('[1]imchot (2)'!H786)</f>
        <v>6.4571871348303773</v>
      </c>
      <c r="H455" s="128">
        <f>('[1]imchot (2)'!I786)</f>
        <v>1130.5628766566783</v>
      </c>
      <c r="I455" s="127">
        <f>('[1]imchot (2)'!J786)</f>
        <v>7.3482587055192568</v>
      </c>
    </row>
    <row r="456" spans="1:9">
      <c r="A456" s="93"/>
      <c r="B456" s="93"/>
      <c r="C456" s="93"/>
      <c r="D456" s="93"/>
      <c r="E456" s="93"/>
      <c r="F456" s="93"/>
      <c r="G456" s="93"/>
      <c r="H456" s="93"/>
      <c r="I456" s="93"/>
    </row>
    <row r="457" spans="1:9">
      <c r="A457" s="109" t="s">
        <v>73</v>
      </c>
      <c r="B457" s="110"/>
      <c r="C457" s="110" t="str">
        <f>(C445)</f>
        <v>Dic.25</v>
      </c>
      <c r="D457" s="110"/>
      <c r="E457" s="110" t="str">
        <f>(E445)</f>
        <v>Ene.26</v>
      </c>
      <c r="F457" s="110"/>
      <c r="G457" s="110" t="str">
        <f>(G445)</f>
        <v>Feb.26</v>
      </c>
      <c r="H457" s="111" t="str">
        <f>(H445)</f>
        <v>Acumulado Ene25-Abr25</v>
      </c>
      <c r="I457" s="111"/>
    </row>
    <row r="458" spans="1:9">
      <c r="A458" s="109" t="s">
        <v>25</v>
      </c>
      <c r="B458" s="112" t="s">
        <v>71</v>
      </c>
      <c r="C458" s="112" t="s">
        <v>74</v>
      </c>
      <c r="D458" s="112" t="s">
        <v>71</v>
      </c>
      <c r="E458" s="112" t="s">
        <v>74</v>
      </c>
      <c r="F458" s="112" t="s">
        <v>71</v>
      </c>
      <c r="G458" s="112" t="s">
        <v>74</v>
      </c>
      <c r="H458" s="112" t="s">
        <v>71</v>
      </c>
      <c r="I458" s="112" t="s">
        <v>74</v>
      </c>
    </row>
    <row r="459" spans="1:9">
      <c r="A459" s="113" t="s">
        <v>8</v>
      </c>
      <c r="B459" s="114">
        <f>('[1]imchot (2)'!C790)</f>
        <v>41.933209885591552</v>
      </c>
      <c r="C459" s="115">
        <f>('[1]imchot (2)'!D790)</f>
        <v>0.84320988559154841</v>
      </c>
      <c r="D459" s="114">
        <f>('[1]imchot (2)'!E790)</f>
        <v>40.990711426833599</v>
      </c>
      <c r="E459" s="115">
        <f>('[1]imchot (2)'!F790)</f>
        <v>1.0807114268336022</v>
      </c>
      <c r="F459" s="114">
        <f>('[1]imchot (2)'!G790)</f>
        <v>49.324063902374277</v>
      </c>
      <c r="G459" s="115">
        <f>('[1]imchot (2)'!H790)</f>
        <v>0.67406390237427871</v>
      </c>
      <c r="H459" s="116">
        <f>('[1]imchot (2)'!I790)</f>
        <v>45.233033135642735</v>
      </c>
      <c r="I459" s="115">
        <f>('[1]imchot (2)'!J790)</f>
        <v>0.82980504945924594</v>
      </c>
    </row>
    <row r="460" spans="1:9">
      <c r="A460" s="117" t="s">
        <v>9</v>
      </c>
      <c r="B460" s="118">
        <f>('[1]imchot (2)'!C791)</f>
        <v>27.468329206396518</v>
      </c>
      <c r="C460" s="119">
        <f>('[1]imchot (2)'!D791)</f>
        <v>0.34832920639651732</v>
      </c>
      <c r="D460" s="118">
        <f>('[1]imchot (2)'!E791)</f>
        <v>26.709922477020836</v>
      </c>
      <c r="E460" s="119">
        <f>('[1]imchot (2)'!F791)</f>
        <v>-0.32007752297916525</v>
      </c>
      <c r="F460" s="118">
        <f>('[1]imchot (2)'!G791)</f>
        <v>36.466191632725348</v>
      </c>
      <c r="G460" s="119">
        <f>('[1]imchot (2)'!H791)</f>
        <v>-2.1838083672746507</v>
      </c>
      <c r="H460" s="120">
        <f>('[1]imchot (2)'!I791)</f>
        <v>32.313249137596458</v>
      </c>
      <c r="I460" s="119">
        <f>('[1]imchot (2)'!J791)</f>
        <v>-1.5722265682542371</v>
      </c>
    </row>
    <row r="461" spans="1:9">
      <c r="A461" s="121" t="s">
        <v>10</v>
      </c>
      <c r="B461" s="122">
        <f>('[1]imchot (2)'!C792)</f>
        <v>34.744038385627519</v>
      </c>
      <c r="C461" s="123">
        <f>('[1]imchot (2)'!D792)</f>
        <v>3.4740383856275194</v>
      </c>
      <c r="D461" s="122">
        <f>('[1]imchot (2)'!E792)</f>
        <v>34.930064789135955</v>
      </c>
      <c r="E461" s="123">
        <f>('[1]imchot (2)'!F792)</f>
        <v>1.2000647891359577</v>
      </c>
      <c r="F461" s="122">
        <f>('[1]imchot (2)'!G792)</f>
        <v>43.273074458666756</v>
      </c>
      <c r="G461" s="123">
        <f>('[1]imchot (2)'!H792)</f>
        <v>2.6530744586667581</v>
      </c>
      <c r="H461" s="124">
        <f>('[1]imchot (2)'!I792)</f>
        <v>39.23072455148705</v>
      </c>
      <c r="I461" s="123">
        <f>('[1]imchot (2)'!J792)</f>
        <v>1.931099715893339</v>
      </c>
    </row>
    <row r="462" spans="1:9">
      <c r="A462" s="117" t="s">
        <v>11</v>
      </c>
      <c r="B462" s="118">
        <f>('[1]imchot (2)'!C793)</f>
        <v>42.341974029335958</v>
      </c>
      <c r="C462" s="119">
        <f>('[1]imchot (2)'!D793)</f>
        <v>1.3419740293359581</v>
      </c>
      <c r="D462" s="118">
        <f>('[1]imchot (2)'!E793)</f>
        <v>38.085376670892238</v>
      </c>
      <c r="E462" s="119">
        <f>('[1]imchot (2)'!F793)</f>
        <v>-0.8146233291077607</v>
      </c>
      <c r="F462" s="118">
        <f>('[1]imchot (2)'!G793)</f>
        <v>44.950074369836436</v>
      </c>
      <c r="G462" s="119">
        <f>('[1]imchot (2)'!H793)</f>
        <v>1.3000743698364374</v>
      </c>
      <c r="H462" s="120">
        <f>('[1]imchot (2)'!I793)</f>
        <v>41.399374179306022</v>
      </c>
      <c r="I462" s="119">
        <f>('[1]imchot (2)'!J793)</f>
        <v>0.22015005755149275</v>
      </c>
    </row>
    <row r="463" spans="1:9">
      <c r="A463" s="121" t="s">
        <v>12</v>
      </c>
      <c r="B463" s="122">
        <f>('[1]imchot (2)'!C794)</f>
        <v>43.192756921223932</v>
      </c>
      <c r="C463" s="123">
        <f>('[1]imchot (2)'!D794)</f>
        <v>-0.71724307877606464</v>
      </c>
      <c r="D463" s="122">
        <f>('[1]imchot (2)'!E794)</f>
        <v>43.01351186867015</v>
      </c>
      <c r="E463" s="123">
        <f>('[1]imchot (2)'!F794)</f>
        <v>-2.6488131329848841E-2</v>
      </c>
      <c r="F463" s="122">
        <f>('[1]imchot (2)'!G794)</f>
        <v>52.000744202177152</v>
      </c>
      <c r="G463" s="123">
        <f>('[1]imchot (2)'!H794)</f>
        <v>-0.7692557978228507</v>
      </c>
      <c r="H463" s="124">
        <f>('[1]imchot (2)'!I794)</f>
        <v>47.335955322236707</v>
      </c>
      <c r="I463" s="123">
        <f>('[1]imchot (2)'!J794)</f>
        <v>-0.44011008666945628</v>
      </c>
    </row>
    <row r="464" spans="1:9">
      <c r="A464" s="117" t="s">
        <v>13</v>
      </c>
      <c r="B464" s="118">
        <f>('[1]imchot (2)'!C795)</f>
        <v>26.922972473101051</v>
      </c>
      <c r="C464" s="119">
        <f>('[1]imchot (2)'!D795)</f>
        <v>-3.2670275268989499</v>
      </c>
      <c r="D464" s="118">
        <f>('[1]imchot (2)'!E795)</f>
        <v>30.516768219646</v>
      </c>
      <c r="E464" s="119">
        <f>('[1]imchot (2)'!F795)</f>
        <v>2.9867682196459988</v>
      </c>
      <c r="F464" s="118">
        <f>('[1]imchot (2)'!G795)</f>
        <v>36.989659466272812</v>
      </c>
      <c r="G464" s="119">
        <f>('[1]imchot (2)'!H795)</f>
        <v>1.0196594662728131</v>
      </c>
      <c r="H464" s="120">
        <f>('[1]imchot (2)'!I795)</f>
        <v>34.280735466893773</v>
      </c>
      <c r="I464" s="119">
        <f>('[1]imchot (2)'!J795)</f>
        <v>1.747537163817853</v>
      </c>
    </row>
    <row r="465" spans="1:9">
      <c r="A465" s="121" t="s">
        <v>14</v>
      </c>
      <c r="B465" s="122">
        <f>('[1]imchot (2)'!C796)</f>
        <v>30.698877430122028</v>
      </c>
      <c r="C465" s="123">
        <f>('[1]imchot (2)'!D796)</f>
        <v>0.60887743012202833</v>
      </c>
      <c r="D465" s="122">
        <f>('[1]imchot (2)'!E796)</f>
        <v>25.421173933384988</v>
      </c>
      <c r="E465" s="123">
        <f>('[1]imchot (2)'!F796)</f>
        <v>-1.0088260666150113</v>
      </c>
      <c r="F465" s="122">
        <f>('[1]imchot (2)'!G796)</f>
        <v>32.435598472862935</v>
      </c>
      <c r="G465" s="123">
        <f>('[1]imchot (2)'!H796)</f>
        <v>0.58559847286293376</v>
      </c>
      <c r="H465" s="124">
        <f>('[1]imchot (2)'!I796)</f>
        <v>28.843635239494624</v>
      </c>
      <c r="I465" s="123">
        <f>('[1]imchot (2)'!J796)</f>
        <v>-0.24261974446351431</v>
      </c>
    </row>
    <row r="466" spans="1:9">
      <c r="A466" s="117" t="s">
        <v>15</v>
      </c>
      <c r="B466" s="118">
        <f>('[1]imchot (2)'!C797)</f>
        <v>43.960564546903676</v>
      </c>
      <c r="C466" s="119">
        <f>('[1]imchot (2)'!D797)</f>
        <v>0.85056454690367644</v>
      </c>
      <c r="D466" s="118">
        <f>('[1]imchot (2)'!E797)</f>
        <v>44.245435869759</v>
      </c>
      <c r="E466" s="119">
        <f>('[1]imchot (2)'!F797)</f>
        <v>1.4954358697589996</v>
      </c>
      <c r="F466" s="118">
        <f>('[1]imchot (2)'!G797)</f>
        <v>53.555405004328314</v>
      </c>
      <c r="G466" s="119">
        <f>('[1]imchot (2)'!H797)</f>
        <v>0.44540500432831465</v>
      </c>
      <c r="H466" s="120">
        <f>('[1]imchot (2)'!I797)</f>
        <v>49.075986066029486</v>
      </c>
      <c r="I466" s="119">
        <f>('[1]imchot (2)'!J797)</f>
        <v>0.87869256255711292</v>
      </c>
    </row>
    <row r="467" spans="1:9" ht="17" thickBot="1">
      <c r="A467" s="125" t="s">
        <v>16</v>
      </c>
      <c r="B467" s="126">
        <f>('[1]imchot (2)'!C798)</f>
        <v>52.90941058715191</v>
      </c>
      <c r="C467" s="127">
        <f>('[1]imchot (2)'!D798)</f>
        <v>0.52941058715190792</v>
      </c>
      <c r="D467" s="126">
        <f>('[1]imchot (2)'!E798)</f>
        <v>47.549414883267005</v>
      </c>
      <c r="E467" s="127">
        <f>('[1]imchot (2)'!F798)</f>
        <v>2.1594148832670044</v>
      </c>
      <c r="F467" s="126">
        <f>('[1]imchot (2)'!G798)</f>
        <v>56.571348413772611</v>
      </c>
      <c r="G467" s="127">
        <f>('[1]imchot (2)'!H798)</f>
        <v>1.501348413772611</v>
      </c>
      <c r="H467" s="128">
        <f>('[1]imchot (2)'!I798)</f>
        <v>51.865339105303974</v>
      </c>
      <c r="I467" s="127">
        <f>('[1]imchot (2)'!J798)</f>
        <v>1.8496076169586431</v>
      </c>
    </row>
    <row r="468" spans="1:9">
      <c r="A468" s="129"/>
      <c r="B468" s="130"/>
      <c r="C468" s="131"/>
      <c r="D468" s="130"/>
      <c r="E468" s="131"/>
      <c r="F468" s="130"/>
      <c r="G468" s="131"/>
      <c r="H468" s="132"/>
      <c r="I468" s="131"/>
    </row>
    <row r="469" spans="1:9">
      <c r="A469" s="101" t="s">
        <v>39</v>
      </c>
      <c r="B469" s="133"/>
      <c r="C469" s="133"/>
      <c r="D469" s="133"/>
      <c r="E469" s="133"/>
      <c r="F469" s="133"/>
      <c r="G469" s="133"/>
      <c r="H469" s="133"/>
      <c r="I469" s="133"/>
    </row>
  </sheetData>
  <mergeCells count="56">
    <mergeCell ref="H445:I445"/>
    <mergeCell ref="H457:I457"/>
    <mergeCell ref="B327:C327"/>
    <mergeCell ref="B336:C336"/>
    <mergeCell ref="B345:C345"/>
    <mergeCell ref="B356:C356"/>
    <mergeCell ref="B365:C365"/>
    <mergeCell ref="B374:C374"/>
    <mergeCell ref="A270:A272"/>
    <mergeCell ref="C270:C272"/>
    <mergeCell ref="D270:E271"/>
    <mergeCell ref="F270:F272"/>
    <mergeCell ref="G270:H271"/>
    <mergeCell ref="A298:A300"/>
    <mergeCell ref="C298:C300"/>
    <mergeCell ref="D298:E299"/>
    <mergeCell ref="F298:F300"/>
    <mergeCell ref="G298:H299"/>
    <mergeCell ref="A214:A216"/>
    <mergeCell ref="C214:C216"/>
    <mergeCell ref="D214:E215"/>
    <mergeCell ref="F214:F216"/>
    <mergeCell ref="G214:H215"/>
    <mergeCell ref="A242:A244"/>
    <mergeCell ref="C242:C244"/>
    <mergeCell ref="D242:E243"/>
    <mergeCell ref="F242:F244"/>
    <mergeCell ref="G242:H243"/>
    <mergeCell ref="A158:A160"/>
    <mergeCell ref="C158:C160"/>
    <mergeCell ref="D158:E159"/>
    <mergeCell ref="F158:F160"/>
    <mergeCell ref="G158:H159"/>
    <mergeCell ref="A186:A188"/>
    <mergeCell ref="C186:C188"/>
    <mergeCell ref="D186:E187"/>
    <mergeCell ref="F186:F188"/>
    <mergeCell ref="G186:H187"/>
    <mergeCell ref="A102:A104"/>
    <mergeCell ref="C102:C104"/>
    <mergeCell ref="D102:E103"/>
    <mergeCell ref="F102:F104"/>
    <mergeCell ref="G102:H103"/>
    <mergeCell ref="A130:A132"/>
    <mergeCell ref="C130:C132"/>
    <mergeCell ref="D130:E131"/>
    <mergeCell ref="F130:F132"/>
    <mergeCell ref="G130:H131"/>
    <mergeCell ref="A30:I30"/>
    <mergeCell ref="A33:I33"/>
    <mergeCell ref="A36:I36"/>
    <mergeCell ref="A74:A76"/>
    <mergeCell ref="C74:C76"/>
    <mergeCell ref="D74:E75"/>
    <mergeCell ref="F74:F76"/>
    <mergeCell ref="G74:H75"/>
  </mergeCells>
  <hyperlinks>
    <hyperlink ref="B54" location="'Tablas-web'!A72" display="Andalucía" xr:uid="{B034055C-4DFD-A548-B135-DAAF9A8FD8AD}"/>
    <hyperlink ref="B55" location="'Tablas-web'!A100" display="Almería" xr:uid="{7C79CED6-2327-EB42-9792-2BC80CB990DD}"/>
    <hyperlink ref="B56" location="'Tablas-web'!A128" display="Cádiz" xr:uid="{732822E2-3D22-A14B-B677-A95BFD637D14}"/>
    <hyperlink ref="B57" location="'Tablas-web'!A156" display="Córdoba" xr:uid="{4C9EA732-74F3-674A-9404-846B704A953C}"/>
    <hyperlink ref="B58" location="'Tablas-web'!A184" display="Granada" xr:uid="{824D619C-F336-7D4E-8B5A-D4CC18CE62A5}"/>
    <hyperlink ref="B59" location="'Tablas-web'!A212" display="Huelva" xr:uid="{109ACD85-A3BE-F843-84D7-E16143053F08}"/>
    <hyperlink ref="B60" location="'Tablas-web'!A240" display="Jaén" xr:uid="{53D34ED0-F1BA-5145-8FF7-EAB2573E37D9}"/>
    <hyperlink ref="B61" location="'Tablas-web'!A268" display="Málaga" xr:uid="{468FBF36-0A55-DE41-A84E-977C42934D5C}"/>
    <hyperlink ref="B62" location="'Tablas-web'!A296" display="Sevilla" xr:uid="{931D6507-15A6-7C47-A206-401975D2A549}"/>
    <hyperlink ref="B63" location="'Tablas-web'!A324" display="Posición de Andalucía en España (pernoctaciones)" xr:uid="{93C54448-7B73-084F-A08E-CF2FC4318489}"/>
    <hyperlink ref="B64" location="'Tablas-web'!A386" display="Rentabilidad hotelera (ADR y REVPAR)" xr:uid="{CEC171FB-A561-574A-9D3B-D347994AD2C5}"/>
    <hyperlink ref="B65" location="'Tablas-web'!A442" display="Previsiones a tres meses vista." xr:uid="{14D75B91-A94D-A243-B99B-A5CB83EC8942}"/>
  </hyperlinks>
  <pageMargins left="0.70866141732283472" right="0.70866141732283472" top="0.74803149606299213" bottom="0.74803149606299213" header="0.31496062992125984" footer="0.31496062992125984"/>
  <pageSetup paperSize="9" scale="48" fitToHeight="9" orientation="portrait" horizontalDpi="1200" verticalDpi="1200" r:id="rId1"/>
  <rowBreaks count="5" manualBreakCount="5">
    <brk id="69" max="8" man="1"/>
    <brk id="153" max="8" man="1"/>
    <brk id="237" max="8" man="1"/>
    <brk id="321" max="8" man="1"/>
    <brk id="43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Tablas-web</vt:lpstr>
      <vt:lpstr>'Tablas-web'!Área_de_impresión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Acejo</dc:creator>
  <cp:lastModifiedBy>Raul Acejo</cp:lastModifiedBy>
  <dcterms:created xsi:type="dcterms:W3CDTF">2026-01-09T12:49:17Z</dcterms:created>
  <dcterms:modified xsi:type="dcterms:W3CDTF">2026-01-09T12:49:34Z</dcterms:modified>
</cp:coreProperties>
</file>