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alaga.andalucia.local\datos\Dptos\CIO_OficinaDato\SAETA\IMC Hoteles\2025\"/>
    </mc:Choice>
  </mc:AlternateContent>
  <xr:revisionPtr revIDLastSave="0" documentId="8_{7E0F41E5-1293-479B-B7E2-4A3DC8BE8AEA}" xr6:coauthVersionLast="47" xr6:coauthVersionMax="47" xr10:uidLastSave="{00000000-0000-0000-0000-000000000000}"/>
  <bookViews>
    <workbookView xWindow="-110" yWindow="-110" windowWidth="19420" windowHeight="10300" xr2:uid="{0B87742C-53C0-4429-85DA-7CF7E8367B94}"/>
  </bookViews>
  <sheets>
    <sheet name="Tablas-web" sheetId="1" r:id="rId1"/>
  </sheets>
  <externalReferences>
    <externalReference r:id="rId2"/>
  </externalReferences>
  <definedNames>
    <definedName name="_xlnm.Print_Area" localSheetId="0">'Tablas-web'!$A$1:$I$516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7" i="1" l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H457" i="1"/>
  <c r="C457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G445" i="1"/>
  <c r="G457" i="1" s="1"/>
  <c r="E445" i="1"/>
  <c r="E457" i="1" s="1"/>
  <c r="C445" i="1"/>
  <c r="I440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I322" i="1"/>
  <c r="A321" i="1"/>
  <c r="H320" i="1"/>
  <c r="G320" i="1"/>
  <c r="F320" i="1"/>
  <c r="E320" i="1"/>
  <c r="D320" i="1"/>
  <c r="C320" i="1"/>
  <c r="H319" i="1"/>
  <c r="F319" i="1"/>
  <c r="E319" i="1"/>
  <c r="C319" i="1"/>
  <c r="H318" i="1"/>
  <c r="G318" i="1"/>
  <c r="F318" i="1"/>
  <c r="E318" i="1"/>
  <c r="D318" i="1"/>
  <c r="C318" i="1"/>
  <c r="H316" i="1"/>
  <c r="F316" i="1"/>
  <c r="E316" i="1"/>
  <c r="C316" i="1"/>
  <c r="H315" i="1"/>
  <c r="F315" i="1"/>
  <c r="E315" i="1"/>
  <c r="C315" i="1"/>
  <c r="H314" i="1"/>
  <c r="F314" i="1"/>
  <c r="E314" i="1"/>
  <c r="C314" i="1"/>
  <c r="H312" i="1"/>
  <c r="F312" i="1"/>
  <c r="E312" i="1"/>
  <c r="C312" i="1"/>
  <c r="H311" i="1"/>
  <c r="F311" i="1"/>
  <c r="E311" i="1"/>
  <c r="C311" i="1"/>
  <c r="H310" i="1"/>
  <c r="F310" i="1"/>
  <c r="E310" i="1"/>
  <c r="C310" i="1"/>
  <c r="H308" i="1"/>
  <c r="G308" i="1"/>
  <c r="F308" i="1"/>
  <c r="E308" i="1"/>
  <c r="D308" i="1"/>
  <c r="C308" i="1"/>
  <c r="H307" i="1"/>
  <c r="G307" i="1"/>
  <c r="F307" i="1"/>
  <c r="E307" i="1"/>
  <c r="D307" i="1"/>
  <c r="C307" i="1"/>
  <c r="H306" i="1"/>
  <c r="G306" i="1"/>
  <c r="F306" i="1"/>
  <c r="E306" i="1"/>
  <c r="D306" i="1"/>
  <c r="C30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0" i="1"/>
  <c r="G300" i="1"/>
  <c r="E300" i="1"/>
  <c r="D300" i="1"/>
  <c r="G298" i="1"/>
  <c r="F298" i="1"/>
  <c r="D298" i="1"/>
  <c r="C298" i="1"/>
  <c r="A293" i="1"/>
  <c r="H292" i="1"/>
  <c r="G292" i="1"/>
  <c r="F292" i="1"/>
  <c r="E292" i="1"/>
  <c r="D292" i="1"/>
  <c r="C292" i="1"/>
  <c r="H291" i="1"/>
  <c r="F291" i="1"/>
  <c r="E291" i="1"/>
  <c r="C291" i="1"/>
  <c r="H290" i="1"/>
  <c r="G290" i="1"/>
  <c r="F290" i="1"/>
  <c r="E290" i="1"/>
  <c r="D290" i="1"/>
  <c r="C290" i="1"/>
  <c r="H288" i="1"/>
  <c r="F288" i="1"/>
  <c r="E288" i="1"/>
  <c r="C288" i="1"/>
  <c r="H287" i="1"/>
  <c r="F287" i="1"/>
  <c r="E287" i="1"/>
  <c r="C287" i="1"/>
  <c r="H286" i="1"/>
  <c r="F286" i="1"/>
  <c r="E286" i="1"/>
  <c r="C286" i="1"/>
  <c r="H284" i="1"/>
  <c r="F284" i="1"/>
  <c r="E284" i="1"/>
  <c r="C284" i="1"/>
  <c r="H283" i="1"/>
  <c r="F283" i="1"/>
  <c r="E283" i="1"/>
  <c r="C283" i="1"/>
  <c r="H282" i="1"/>
  <c r="F282" i="1"/>
  <c r="E282" i="1"/>
  <c r="C282" i="1"/>
  <c r="H280" i="1"/>
  <c r="G280" i="1"/>
  <c r="F280" i="1"/>
  <c r="E280" i="1"/>
  <c r="D280" i="1"/>
  <c r="C280" i="1"/>
  <c r="H279" i="1"/>
  <c r="G279" i="1"/>
  <c r="F279" i="1"/>
  <c r="E279" i="1"/>
  <c r="D279" i="1"/>
  <c r="C279" i="1"/>
  <c r="H278" i="1"/>
  <c r="G278" i="1"/>
  <c r="F278" i="1"/>
  <c r="E278" i="1"/>
  <c r="D278" i="1"/>
  <c r="C278" i="1"/>
  <c r="H276" i="1"/>
  <c r="G276" i="1"/>
  <c r="F276" i="1"/>
  <c r="E276" i="1"/>
  <c r="D276" i="1"/>
  <c r="C276" i="1"/>
  <c r="H275" i="1"/>
  <c r="G275" i="1"/>
  <c r="F275" i="1"/>
  <c r="E275" i="1"/>
  <c r="D275" i="1"/>
  <c r="C275" i="1"/>
  <c r="H274" i="1"/>
  <c r="G274" i="1"/>
  <c r="F274" i="1"/>
  <c r="E274" i="1"/>
  <c r="D274" i="1"/>
  <c r="C274" i="1"/>
  <c r="H272" i="1"/>
  <c r="G272" i="1"/>
  <c r="E272" i="1"/>
  <c r="D272" i="1"/>
  <c r="G270" i="1"/>
  <c r="F270" i="1"/>
  <c r="D270" i="1"/>
  <c r="C270" i="1"/>
  <c r="A265" i="1"/>
  <c r="H264" i="1"/>
  <c r="G264" i="1"/>
  <c r="F264" i="1"/>
  <c r="E264" i="1"/>
  <c r="D264" i="1"/>
  <c r="C264" i="1"/>
  <c r="H263" i="1"/>
  <c r="F263" i="1"/>
  <c r="E263" i="1"/>
  <c r="C263" i="1"/>
  <c r="H262" i="1"/>
  <c r="G262" i="1"/>
  <c r="F262" i="1"/>
  <c r="E262" i="1"/>
  <c r="D262" i="1"/>
  <c r="C262" i="1"/>
  <c r="H260" i="1"/>
  <c r="F260" i="1"/>
  <c r="E260" i="1"/>
  <c r="C260" i="1"/>
  <c r="H259" i="1"/>
  <c r="F259" i="1"/>
  <c r="E259" i="1"/>
  <c r="C259" i="1"/>
  <c r="H258" i="1"/>
  <c r="F258" i="1"/>
  <c r="E258" i="1"/>
  <c r="C258" i="1"/>
  <c r="H256" i="1"/>
  <c r="F256" i="1"/>
  <c r="E256" i="1"/>
  <c r="C256" i="1"/>
  <c r="H255" i="1"/>
  <c r="F255" i="1"/>
  <c r="E255" i="1"/>
  <c r="C255" i="1"/>
  <c r="H254" i="1"/>
  <c r="F254" i="1"/>
  <c r="E254" i="1"/>
  <c r="C254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4" i="1"/>
  <c r="G244" i="1"/>
  <c r="E244" i="1"/>
  <c r="D244" i="1"/>
  <c r="G242" i="1"/>
  <c r="F242" i="1"/>
  <c r="D242" i="1"/>
  <c r="C242" i="1"/>
  <c r="I238" i="1"/>
  <c r="A237" i="1"/>
  <c r="H236" i="1"/>
  <c r="G236" i="1"/>
  <c r="F236" i="1"/>
  <c r="E236" i="1"/>
  <c r="D236" i="1"/>
  <c r="C236" i="1"/>
  <c r="H235" i="1"/>
  <c r="F235" i="1"/>
  <c r="E235" i="1"/>
  <c r="C235" i="1"/>
  <c r="H234" i="1"/>
  <c r="G234" i="1"/>
  <c r="F234" i="1"/>
  <c r="E234" i="1"/>
  <c r="D234" i="1"/>
  <c r="C234" i="1"/>
  <c r="H232" i="1"/>
  <c r="F232" i="1"/>
  <c r="E232" i="1"/>
  <c r="C232" i="1"/>
  <c r="H231" i="1"/>
  <c r="F231" i="1"/>
  <c r="E231" i="1"/>
  <c r="C231" i="1"/>
  <c r="H230" i="1"/>
  <c r="F230" i="1"/>
  <c r="E230" i="1"/>
  <c r="C230" i="1"/>
  <c r="H228" i="1"/>
  <c r="F228" i="1"/>
  <c r="E228" i="1"/>
  <c r="C228" i="1"/>
  <c r="H227" i="1"/>
  <c r="F227" i="1"/>
  <c r="E227" i="1"/>
  <c r="C227" i="1"/>
  <c r="H226" i="1"/>
  <c r="F226" i="1"/>
  <c r="E226" i="1"/>
  <c r="C226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6" i="1"/>
  <c r="G216" i="1"/>
  <c r="E216" i="1"/>
  <c r="D216" i="1"/>
  <c r="G214" i="1"/>
  <c r="F214" i="1"/>
  <c r="D214" i="1"/>
  <c r="C214" i="1"/>
  <c r="A209" i="1"/>
  <c r="H208" i="1"/>
  <c r="G208" i="1"/>
  <c r="F208" i="1"/>
  <c r="E208" i="1"/>
  <c r="D208" i="1"/>
  <c r="C208" i="1"/>
  <c r="H207" i="1"/>
  <c r="F207" i="1"/>
  <c r="E207" i="1"/>
  <c r="C207" i="1"/>
  <c r="H206" i="1"/>
  <c r="G206" i="1"/>
  <c r="F206" i="1"/>
  <c r="E206" i="1"/>
  <c r="D206" i="1"/>
  <c r="C206" i="1"/>
  <c r="H204" i="1"/>
  <c r="F204" i="1"/>
  <c r="E204" i="1"/>
  <c r="C204" i="1"/>
  <c r="H203" i="1"/>
  <c r="F203" i="1"/>
  <c r="E203" i="1"/>
  <c r="C203" i="1"/>
  <c r="H202" i="1"/>
  <c r="F202" i="1"/>
  <c r="E202" i="1"/>
  <c r="C202" i="1"/>
  <c r="H200" i="1"/>
  <c r="F200" i="1"/>
  <c r="E200" i="1"/>
  <c r="C200" i="1"/>
  <c r="H199" i="1"/>
  <c r="F199" i="1"/>
  <c r="E199" i="1"/>
  <c r="C199" i="1"/>
  <c r="H198" i="1"/>
  <c r="F198" i="1"/>
  <c r="E198" i="1"/>
  <c r="C198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8" i="1"/>
  <c r="G188" i="1"/>
  <c r="E188" i="1"/>
  <c r="D188" i="1"/>
  <c r="G186" i="1"/>
  <c r="F186" i="1"/>
  <c r="D186" i="1"/>
  <c r="C186" i="1"/>
  <c r="A181" i="1"/>
  <c r="H180" i="1"/>
  <c r="G180" i="1"/>
  <c r="F180" i="1"/>
  <c r="E180" i="1"/>
  <c r="D180" i="1"/>
  <c r="C180" i="1"/>
  <c r="H179" i="1"/>
  <c r="F179" i="1"/>
  <c r="E179" i="1"/>
  <c r="C179" i="1"/>
  <c r="H178" i="1"/>
  <c r="G178" i="1"/>
  <c r="F178" i="1"/>
  <c r="E178" i="1"/>
  <c r="D178" i="1"/>
  <c r="C178" i="1"/>
  <c r="H176" i="1"/>
  <c r="F176" i="1"/>
  <c r="E176" i="1"/>
  <c r="C176" i="1"/>
  <c r="H175" i="1"/>
  <c r="F175" i="1"/>
  <c r="E175" i="1"/>
  <c r="C175" i="1"/>
  <c r="H174" i="1"/>
  <c r="F174" i="1"/>
  <c r="E174" i="1"/>
  <c r="C174" i="1"/>
  <c r="H172" i="1"/>
  <c r="F172" i="1"/>
  <c r="E172" i="1"/>
  <c r="C172" i="1"/>
  <c r="H171" i="1"/>
  <c r="F171" i="1"/>
  <c r="E171" i="1"/>
  <c r="C171" i="1"/>
  <c r="H170" i="1"/>
  <c r="F170" i="1"/>
  <c r="E170" i="1"/>
  <c r="C170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0" i="1"/>
  <c r="G160" i="1"/>
  <c r="E160" i="1"/>
  <c r="D160" i="1"/>
  <c r="G158" i="1"/>
  <c r="F158" i="1"/>
  <c r="D158" i="1"/>
  <c r="C158" i="1"/>
  <c r="I154" i="1"/>
  <c r="A153" i="1"/>
  <c r="H152" i="1"/>
  <c r="G152" i="1"/>
  <c r="F152" i="1"/>
  <c r="E152" i="1"/>
  <c r="D152" i="1"/>
  <c r="C152" i="1"/>
  <c r="H151" i="1"/>
  <c r="F151" i="1"/>
  <c r="E151" i="1"/>
  <c r="C151" i="1"/>
  <c r="H150" i="1"/>
  <c r="G150" i="1"/>
  <c r="F150" i="1"/>
  <c r="E150" i="1"/>
  <c r="D150" i="1"/>
  <c r="C150" i="1"/>
  <c r="H148" i="1"/>
  <c r="F148" i="1"/>
  <c r="E148" i="1"/>
  <c r="C148" i="1"/>
  <c r="H147" i="1"/>
  <c r="F147" i="1"/>
  <c r="E147" i="1"/>
  <c r="C147" i="1"/>
  <c r="H146" i="1"/>
  <c r="F146" i="1"/>
  <c r="E146" i="1"/>
  <c r="C146" i="1"/>
  <c r="H144" i="1"/>
  <c r="F144" i="1"/>
  <c r="E144" i="1"/>
  <c r="C144" i="1"/>
  <c r="H143" i="1"/>
  <c r="F143" i="1"/>
  <c r="E143" i="1"/>
  <c r="C143" i="1"/>
  <c r="H142" i="1"/>
  <c r="F142" i="1"/>
  <c r="E142" i="1"/>
  <c r="C142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G132" i="1"/>
  <c r="E132" i="1"/>
  <c r="D132" i="1"/>
  <c r="G130" i="1"/>
  <c r="F130" i="1"/>
  <c r="D130" i="1"/>
  <c r="C130" i="1"/>
  <c r="A125" i="1"/>
  <c r="H124" i="1"/>
  <c r="G124" i="1"/>
  <c r="F124" i="1"/>
  <c r="E124" i="1"/>
  <c r="D124" i="1"/>
  <c r="C124" i="1"/>
  <c r="H123" i="1"/>
  <c r="F123" i="1"/>
  <c r="E123" i="1"/>
  <c r="C123" i="1"/>
  <c r="H122" i="1"/>
  <c r="G122" i="1"/>
  <c r="F122" i="1"/>
  <c r="E122" i="1"/>
  <c r="D122" i="1"/>
  <c r="C122" i="1"/>
  <c r="H120" i="1"/>
  <c r="F120" i="1"/>
  <c r="E120" i="1"/>
  <c r="C120" i="1"/>
  <c r="H119" i="1"/>
  <c r="F119" i="1"/>
  <c r="E119" i="1"/>
  <c r="C119" i="1"/>
  <c r="H118" i="1"/>
  <c r="F118" i="1"/>
  <c r="E118" i="1"/>
  <c r="C118" i="1"/>
  <c r="H116" i="1"/>
  <c r="F116" i="1"/>
  <c r="E116" i="1"/>
  <c r="C116" i="1"/>
  <c r="H115" i="1"/>
  <c r="F115" i="1"/>
  <c r="E115" i="1"/>
  <c r="C115" i="1"/>
  <c r="H114" i="1"/>
  <c r="F114" i="1"/>
  <c r="E114" i="1"/>
  <c r="C114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4" i="1"/>
  <c r="G104" i="1"/>
  <c r="E104" i="1"/>
  <c r="D104" i="1"/>
  <c r="G102" i="1"/>
  <c r="F102" i="1"/>
  <c r="D102" i="1"/>
  <c r="C102" i="1"/>
  <c r="H96" i="1"/>
  <c r="G96" i="1"/>
  <c r="F96" i="1"/>
  <c r="E96" i="1"/>
  <c r="D96" i="1"/>
  <c r="C96" i="1"/>
  <c r="H95" i="1"/>
  <c r="F95" i="1"/>
  <c r="E95" i="1"/>
  <c r="C95" i="1"/>
  <c r="H94" i="1"/>
  <c r="G94" i="1"/>
  <c r="F94" i="1"/>
  <c r="E94" i="1"/>
  <c r="D94" i="1"/>
  <c r="C94" i="1"/>
  <c r="H92" i="1"/>
  <c r="F92" i="1"/>
  <c r="E92" i="1"/>
  <c r="C92" i="1"/>
  <c r="H91" i="1"/>
  <c r="F91" i="1"/>
  <c r="E91" i="1"/>
  <c r="C91" i="1"/>
  <c r="H90" i="1"/>
  <c r="F90" i="1"/>
  <c r="E90" i="1"/>
  <c r="C90" i="1"/>
  <c r="H88" i="1"/>
  <c r="F88" i="1"/>
  <c r="E88" i="1"/>
  <c r="C88" i="1"/>
  <c r="H87" i="1"/>
  <c r="F87" i="1"/>
  <c r="E87" i="1"/>
  <c r="C87" i="1"/>
  <c r="H86" i="1"/>
  <c r="F86" i="1"/>
  <c r="E86" i="1"/>
  <c r="C86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I70" i="1"/>
  <c r="A36" i="1"/>
</calcChain>
</file>

<file path=xl/sharedStrings.xml><?xml version="1.0" encoding="utf-8"?>
<sst xmlns="http://schemas.openxmlformats.org/spreadsheetml/2006/main" count="477" uniqueCount="75">
  <si>
    <t>Consejería de Turismo y Andalucía Exterior</t>
  </si>
  <si>
    <t>Empresa Pública para la Gestión del Turismo</t>
  </si>
  <si>
    <t>y del Deporte de Andalucía S.A</t>
  </si>
  <si>
    <t>ANEXO TABLAS</t>
  </si>
  <si>
    <t>INFORME MENSUAL DE COYUNTURA DEL MOVIMIENTO HOTELERO DE ANDALUCÍA</t>
  </si>
  <si>
    <t>SUMARIO</t>
  </si>
  <si>
    <t>Tablas del movimiento hotelero: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</si>
  <si>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</si>
  <si>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</si>
  <si>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</si>
  <si>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</si>
  <si>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</si>
  <si>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</si>
  <si>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</si>
  <si>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</si>
  <si>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</si>
  <si>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Posición de Andalucía en España (pernoctaciones)</t>
  </si>
  <si>
    <t>Rentabilidad hotelera (ADR y REVPAR)</t>
  </si>
  <si>
    <t>Previsiones a tres meses vista.</t>
  </si>
  <si>
    <t>Establecimientos hoteleros de Andalucía</t>
  </si>
  <si>
    <t>Jun.25</t>
  </si>
  <si>
    <t>Variación mensual                    Jun.25/Jun.24</t>
  </si>
  <si>
    <t>Acumulado Ene-Jun.25</t>
  </si>
  <si>
    <t>Var. del acumulado                                                       Ene-Jun.25/Ene-Jun.24</t>
  </si>
  <si>
    <t>%</t>
  </si>
  <si>
    <t>Diferencias</t>
  </si>
  <si>
    <t>Viajeros alojados</t>
  </si>
  <si>
    <t>Españoles</t>
  </si>
  <si>
    <t>Extranjeros</t>
  </si>
  <si>
    <t>Total</t>
  </si>
  <si>
    <t>Pernoctaciones</t>
  </si>
  <si>
    <t>Estancia Media</t>
  </si>
  <si>
    <t>-</t>
  </si>
  <si>
    <t>Cuota s/ total nacional</t>
  </si>
  <si>
    <t>Oferta</t>
  </si>
  <si>
    <t>Empleo</t>
  </si>
  <si>
    <t>Grado de ocupación</t>
  </si>
  <si>
    <t>Plazas</t>
  </si>
  <si>
    <t>Fuente: Oficina del Dato a partir de datos de Encuesta de Ocupación Hotelera (INE)</t>
  </si>
  <si>
    <t>Establecimientos hoteleros de Almería</t>
  </si>
  <si>
    <t>Cuota s/ total Andalucía</t>
  </si>
  <si>
    <t>Establecimientos hoteleros de Cádiz</t>
  </si>
  <si>
    <t>Establecimientos hoteleros de Córdoba</t>
  </si>
  <si>
    <t>Establecimientos hoteleros de Granada</t>
  </si>
  <si>
    <t>Establecimientos hoteleros de Huelva</t>
  </si>
  <si>
    <t>Establecimientos hoteleros de Jaén</t>
  </si>
  <si>
    <t>Establecimientos hoteleros de Málaga</t>
  </si>
  <si>
    <t>Establecimientos hoteleros de Sevilla</t>
  </si>
  <si>
    <t>Ranking para el mes analizado</t>
  </si>
  <si>
    <t>PERNOCTACIONES TOTAL</t>
  </si>
  <si>
    <t>PERNOCTACIONES ESPAÑOLES</t>
  </si>
  <si>
    <t>PERNOCTACIONES EXTRANJEROS</t>
  </si>
  <si>
    <t>Ranking para el acumulado del año</t>
  </si>
  <si>
    <t>Mes analizado</t>
  </si>
  <si>
    <t>CC.AA. TURÍSTICAS</t>
  </si>
  <si>
    <t>ADR</t>
  </si>
  <si>
    <t>% VAR</t>
  </si>
  <si>
    <t>DIF.</t>
  </si>
  <si>
    <t>REVPAR</t>
  </si>
  <si>
    <t>Baleares</t>
  </si>
  <si>
    <t>Canarias</t>
  </si>
  <si>
    <t>Cataluña</t>
  </si>
  <si>
    <t>Comunidad Valenciana</t>
  </si>
  <si>
    <t>Comunidad de Madrid</t>
  </si>
  <si>
    <t>España</t>
  </si>
  <si>
    <t>PROVINCIAS ANDALUZAS</t>
  </si>
  <si>
    <t>Acumulado del año</t>
  </si>
  <si>
    <t>Previsiones a tres meses vista</t>
  </si>
  <si>
    <t>Acumulado Ene25-Abr25</t>
  </si>
  <si>
    <t>Miles</t>
  </si>
  <si>
    <t>Pred.</t>
  </si>
  <si>
    <t>% var.</t>
  </si>
  <si>
    <t>Grado ocupación</t>
  </si>
  <si>
    <t>Dif.</t>
  </si>
  <si>
    <t>Nota: Las previsiones vienen afectadas por el efecto Pascua, ya que en 2024 la festividad de la Semana Santa tuvo lugar en marzo, mientras que en 2025 se celebrará en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</si>
</sst>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\ &quot;€&quot;"/>
  </numFmts>
  <fonts count="38">
    <font>
      <sz val="11"/>
      <color theme="1"/>
      <name val="Aptos Narrow"/>
      <family val="2"/>
      <scheme val="minor"/>
    </font>
    <font>
      <sz val="11"/>
      <color theme="1"/>
      <name val="Noto Sans"/>
      <family val="2"/>
    </font>
    <font>
      <b/>
      <sz val="11"/>
      <color theme="1"/>
      <name val="Noto Sans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Noto Sans HK Light"/>
      <family val="2"/>
      <charset val="128"/>
    </font>
    <font>
      <b/>
      <sz val="22"/>
      <color theme="4"/>
      <name val="Noto Sans"/>
      <family val="2"/>
    </font>
    <font>
      <sz val="22"/>
      <name val="Noto Sans HK Light"/>
      <family val="2"/>
      <charset val="128"/>
    </font>
    <font>
      <b/>
      <sz val="22"/>
      <color theme="0" tint="-0.499984740745262"/>
      <name val="Source Sans Pro"/>
      <family val="2"/>
    </font>
    <font>
      <sz val="22"/>
      <color theme="1"/>
      <name val="Source Sans Pro"/>
      <family val="2"/>
    </font>
    <font>
      <sz val="22"/>
      <color theme="1"/>
      <name val="Aptos Narrow"/>
      <family val="2"/>
      <scheme val="minor"/>
    </font>
    <font>
      <b/>
      <sz val="22"/>
      <name val="Source Sans Pro"/>
      <family val="2"/>
    </font>
    <font>
      <b/>
      <sz val="22"/>
      <color theme="0" tint="-0.499984740745262"/>
      <name val="Noto Sans"/>
      <family val="2"/>
    </font>
    <font>
      <b/>
      <sz val="18"/>
      <color theme="1"/>
      <name val="Noto Sans"/>
      <family val="2"/>
    </font>
    <font>
      <sz val="18"/>
      <name val="Noto Sans"/>
      <family val="2"/>
    </font>
    <font>
      <u/>
      <sz val="11"/>
      <color theme="10"/>
      <name val="Aptos Narrow"/>
      <family val="2"/>
      <scheme val="minor"/>
    </font>
    <font>
      <u/>
      <sz val="18"/>
      <color theme="4"/>
      <name val="Noto Sans"/>
      <family val="2"/>
    </font>
    <font>
      <b/>
      <sz val="9"/>
      <color theme="4"/>
      <name val="Noto Sans HK Light"/>
      <family val="2"/>
      <charset val="128"/>
    </font>
    <font>
      <sz val="9"/>
      <color theme="4"/>
      <name val="Noto Sans HK Light"/>
      <family val="2"/>
      <charset val="128"/>
    </font>
    <font>
      <b/>
      <sz val="9"/>
      <color theme="3"/>
      <name val="Noto Sans HK Black"/>
      <family val="2"/>
      <charset val="128"/>
    </font>
    <font>
      <sz val="20"/>
      <color theme="4"/>
      <name val="Noto Sans HK Black"/>
      <family val="2"/>
      <charset val="128"/>
    </font>
    <font>
      <b/>
      <sz val="12"/>
      <color indexed="18"/>
      <name val="Noto Sans HK Light"/>
      <family val="2"/>
      <charset val="128"/>
    </font>
    <font>
      <sz val="12"/>
      <color theme="0"/>
      <name val="Noto Sans HK"/>
      <family val="2"/>
      <charset val="128"/>
    </font>
    <font>
      <b/>
      <sz val="12"/>
      <name val="Noto Sans HK"/>
      <family val="2"/>
      <charset val="128"/>
    </font>
    <font>
      <sz val="12"/>
      <name val="Noto Sans HK"/>
      <family val="2"/>
      <charset val="128"/>
    </font>
    <font>
      <sz val="10"/>
      <color theme="0"/>
      <name val="Noto Sans HK"/>
      <family val="2"/>
      <charset val="128"/>
    </font>
    <font>
      <sz val="8"/>
      <name val="Noto Sans HK Light"/>
      <family val="2"/>
      <charset val="128"/>
    </font>
    <font>
      <sz val="10"/>
      <color theme="1"/>
      <name val="Noto Sans"/>
      <family val="2"/>
    </font>
    <font>
      <b/>
      <sz val="9"/>
      <color theme="0"/>
      <name val="Noto Sans HK Light"/>
      <family val="2"/>
      <charset val="128"/>
    </font>
    <font>
      <sz val="9"/>
      <color theme="1"/>
      <name val="Noto Sans HK Light"/>
      <family val="2"/>
      <charset val="128"/>
    </font>
    <font>
      <sz val="10"/>
      <name val="NewsGotT"/>
    </font>
    <font>
      <sz val="8"/>
      <color theme="1" tint="0.499984740745262"/>
      <name val="Noto Sans HK Light"/>
      <family val="2"/>
      <charset val="128"/>
    </font>
    <font>
      <b/>
      <sz val="9"/>
      <color theme="1"/>
      <name val="Noto Sans HK Light"/>
      <family val="2"/>
      <charset val="128"/>
    </font>
    <font>
      <sz val="11"/>
      <color theme="1"/>
      <name val="Noto Sans HK Light"/>
      <family val="2"/>
      <charset val="128"/>
    </font>
    <font>
      <sz val="8"/>
      <color theme="1" tint="0.499984740745262"/>
      <name val="Noto Sans HK"/>
      <family val="2"/>
      <charset val="128"/>
    </font>
    <font>
      <b/>
      <sz val="9"/>
      <name val="Noto Sans HK Light"/>
      <family val="2"/>
      <charset val="128"/>
    </font>
    <font>
      <sz val="9"/>
      <name val="Noto Sans HK Light"/>
      <family val="2"/>
      <charset val="128"/>
    </font>
    <font>
      <b/>
      <sz val="8.5"/>
      <color theme="0"/>
      <name val="Noto Sans HK Light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theme="0"/>
      </patternFill>
    </fill>
    <fill>
      <patternFill patternType="solid">
        <fgColor theme="4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theme="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 applyAlignment="1">
      <alignment horizontal="right"/>
    </xf>
    <xf numFmtId="0" fontId="5" fillId="3" borderId="0" xfId="3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vertical="top"/>
    </xf>
    <xf numFmtId="0" fontId="6" fillId="2" borderId="0" xfId="4" applyFont="1" applyFill="1" applyAlignment="1">
      <alignment horizontal="center" vertical="center"/>
    </xf>
    <xf numFmtId="0" fontId="7" fillId="3" borderId="0" xfId="3" applyFont="1" applyFill="1" applyAlignment="1">
      <alignment horizontal="left"/>
    </xf>
    <xf numFmtId="0" fontId="7" fillId="3" borderId="0" xfId="3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0" fillId="2" borderId="0" xfId="0" applyFont="1" applyFill="1"/>
    <xf numFmtId="49" fontId="11" fillId="4" borderId="0" xfId="0" applyNumberFormat="1" applyFont="1" applyFill="1" applyAlignment="1">
      <alignment horizontal="left" vertical="center"/>
    </xf>
    <xf numFmtId="0" fontId="12" fillId="2" borderId="0" xfId="4" applyFont="1" applyFill="1" applyAlignment="1">
      <alignment horizontal="center" vertical="center"/>
    </xf>
    <xf numFmtId="0" fontId="0" fillId="2" borderId="0" xfId="0" applyFill="1"/>
    <xf numFmtId="0" fontId="13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5" fillId="3" borderId="0" xfId="5" applyFont="1" applyFill="1" applyAlignment="1">
      <alignment horizontal="left"/>
    </xf>
    <xf numFmtId="0" fontId="14" fillId="3" borderId="0" xfId="5" applyFont="1" applyFill="1" applyAlignment="1">
      <alignment horizontal="left"/>
    </xf>
    <xf numFmtId="0" fontId="16" fillId="3" borderId="0" xfId="2" applyFont="1" applyFill="1" applyAlignment="1">
      <alignment horizontal="left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7" fontId="18" fillId="2" borderId="0" xfId="4" applyNumberFormat="1" applyFont="1" applyFill="1" applyAlignment="1">
      <alignment vertical="center"/>
    </xf>
    <xf numFmtId="2" fontId="19" fillId="2" borderId="0" xfId="4" applyNumberFormat="1" applyFont="1" applyFill="1" applyAlignment="1">
      <alignment horizontal="right" vertical="center"/>
    </xf>
    <xf numFmtId="2" fontId="19" fillId="2" borderId="0" xfId="4" applyNumberFormat="1" applyFont="1" applyFill="1" applyAlignment="1">
      <alignment vertical="center"/>
    </xf>
    <xf numFmtId="0" fontId="20" fillId="2" borderId="1" xfId="4" applyFont="1" applyFill="1" applyBorder="1" applyAlignment="1">
      <alignment vertical="center"/>
    </xf>
    <xf numFmtId="0" fontId="3" fillId="2" borderId="1" xfId="4" applyFill="1" applyBorder="1" applyAlignment="1">
      <alignment vertical="center"/>
    </xf>
    <xf numFmtId="0" fontId="21" fillId="3" borderId="0" xfId="3" applyFont="1" applyFill="1" applyAlignment="1">
      <alignment horizontal="left" vertical="center"/>
    </xf>
    <xf numFmtId="0" fontId="5" fillId="3" borderId="0" xfId="3" applyFont="1" applyFill="1" applyAlignment="1">
      <alignment vertical="center"/>
    </xf>
    <xf numFmtId="0" fontId="22" fillId="5" borderId="2" xfId="3" applyFont="1" applyFill="1" applyBorder="1" applyAlignment="1">
      <alignment horizontal="left" vertical="center"/>
    </xf>
    <xf numFmtId="0" fontId="22" fillId="5" borderId="3" xfId="3" applyFont="1" applyFill="1" applyBorder="1" applyAlignment="1">
      <alignment horizontal="left" vertical="center"/>
    </xf>
    <xf numFmtId="49" fontId="22" fillId="5" borderId="4" xfId="3" applyNumberFormat="1" applyFont="1" applyFill="1" applyBorder="1" applyAlignment="1">
      <alignment horizontal="right" vertical="center" wrapText="1"/>
    </xf>
    <xf numFmtId="0" fontId="22" fillId="5" borderId="5" xfId="3" applyFont="1" applyFill="1" applyBorder="1" applyAlignment="1">
      <alignment horizontal="right" vertical="center" wrapText="1"/>
    </xf>
    <xf numFmtId="0" fontId="22" fillId="5" borderId="3" xfId="3" applyFont="1" applyFill="1" applyBorder="1" applyAlignment="1">
      <alignment horizontal="right" vertical="center" wrapText="1"/>
    </xf>
    <xf numFmtId="0" fontId="22" fillId="5" borderId="4" xfId="3" applyFont="1" applyFill="1" applyBorder="1" applyAlignment="1">
      <alignment horizontal="right" vertical="center" wrapText="1"/>
    </xf>
    <xf numFmtId="0" fontId="22" fillId="5" borderId="6" xfId="3" applyFont="1" applyFill="1" applyBorder="1" applyAlignment="1">
      <alignment horizontal="left" vertical="center"/>
    </xf>
    <xf numFmtId="49" fontId="22" fillId="5" borderId="7" xfId="3" applyNumberFormat="1" applyFont="1" applyFill="1" applyBorder="1" applyAlignment="1">
      <alignment horizontal="right" vertical="center" wrapText="1"/>
    </xf>
    <xf numFmtId="0" fontId="22" fillId="5" borderId="8" xfId="3" applyFont="1" applyFill="1" applyBorder="1" applyAlignment="1">
      <alignment horizontal="right" vertical="center" wrapText="1"/>
    </xf>
    <xf numFmtId="0" fontId="22" fillId="5" borderId="9" xfId="3" applyFont="1" applyFill="1" applyBorder="1" applyAlignment="1">
      <alignment horizontal="right" vertical="center" wrapText="1"/>
    </xf>
    <xf numFmtId="0" fontId="22" fillId="5" borderId="7" xfId="3" applyFont="1" applyFill="1" applyBorder="1" applyAlignment="1">
      <alignment horizontal="right" vertical="center" wrapText="1"/>
    </xf>
    <xf numFmtId="0" fontId="22" fillId="5" borderId="9" xfId="3" applyFont="1" applyFill="1" applyBorder="1" applyAlignment="1">
      <alignment horizontal="left" vertical="center"/>
    </xf>
    <xf numFmtId="49" fontId="22" fillId="5" borderId="10" xfId="3" applyNumberFormat="1" applyFont="1" applyFill="1" applyBorder="1" applyAlignment="1">
      <alignment horizontal="right" vertical="center" wrapText="1"/>
    </xf>
    <xf numFmtId="0" fontId="22" fillId="5" borderId="11" xfId="3" applyFont="1" applyFill="1" applyBorder="1" applyAlignment="1">
      <alignment horizontal="right" vertical="center"/>
    </xf>
    <xf numFmtId="0" fontId="22" fillId="5" borderId="10" xfId="3" applyFont="1" applyFill="1" applyBorder="1" applyAlignment="1">
      <alignment horizontal="right" vertical="center" wrapText="1"/>
    </xf>
    <xf numFmtId="0" fontId="23" fillId="6" borderId="2" xfId="3" applyFont="1" applyFill="1" applyBorder="1" applyAlignment="1">
      <alignment horizontal="left" vertical="center"/>
    </xf>
    <xf numFmtId="0" fontId="23" fillId="6" borderId="12" xfId="3" applyFont="1" applyFill="1" applyBorder="1" applyAlignment="1">
      <alignment horizontal="left" vertical="center"/>
    </xf>
    <xf numFmtId="0" fontId="24" fillId="6" borderId="11" xfId="3" applyFont="1" applyFill="1" applyBorder="1" applyAlignment="1">
      <alignment vertical="center"/>
    </xf>
    <xf numFmtId="0" fontId="24" fillId="7" borderId="2" xfId="3" applyFont="1" applyFill="1" applyBorder="1" applyAlignment="1">
      <alignment horizontal="left" vertical="center"/>
    </xf>
    <xf numFmtId="0" fontId="24" fillId="7" borderId="12" xfId="3" applyFont="1" applyFill="1" applyBorder="1" applyAlignment="1">
      <alignment horizontal="left" vertical="center"/>
    </xf>
    <xf numFmtId="3" fontId="24" fillId="7" borderId="11" xfId="3" applyNumberFormat="1" applyFont="1" applyFill="1" applyBorder="1" applyAlignment="1">
      <alignment vertical="center"/>
    </xf>
    <xf numFmtId="164" fontId="24" fillId="7" borderId="11" xfId="1" applyNumberFormat="1" applyFont="1" applyFill="1" applyBorder="1" applyAlignment="1">
      <alignment vertical="center"/>
    </xf>
    <xf numFmtId="164" fontId="5" fillId="3" borderId="0" xfId="6" applyNumberFormat="1" applyFont="1" applyFill="1" applyAlignment="1"/>
    <xf numFmtId="9" fontId="5" fillId="3" borderId="0" xfId="6" applyFont="1" applyFill="1" applyAlignment="1"/>
    <xf numFmtId="0" fontId="23" fillId="7" borderId="2" xfId="3" applyFont="1" applyFill="1" applyBorder="1" applyAlignment="1">
      <alignment horizontal="left" vertical="center"/>
    </xf>
    <xf numFmtId="0" fontId="23" fillId="7" borderId="12" xfId="3" applyFont="1" applyFill="1" applyBorder="1" applyAlignment="1">
      <alignment horizontal="left" vertical="center"/>
    </xf>
    <xf numFmtId="3" fontId="23" fillId="7" borderId="11" xfId="3" applyNumberFormat="1" applyFont="1" applyFill="1" applyBorder="1" applyAlignment="1">
      <alignment vertical="center"/>
    </xf>
    <xf numFmtId="164" fontId="23" fillId="7" borderId="11" xfId="1" applyNumberFormat="1" applyFont="1" applyFill="1" applyBorder="1" applyAlignment="1">
      <alignment vertical="center"/>
    </xf>
    <xf numFmtId="164" fontId="24" fillId="6" borderId="11" xfId="1" applyNumberFormat="1" applyFont="1" applyFill="1" applyBorder="1" applyAlignment="1">
      <alignment vertical="center"/>
    </xf>
    <xf numFmtId="165" fontId="24" fillId="7" borderId="11" xfId="3" applyNumberFormat="1" applyFont="1" applyFill="1" applyBorder="1" applyAlignment="1">
      <alignment horizontal="right" vertical="center"/>
    </xf>
    <xf numFmtId="165" fontId="23" fillId="7" borderId="11" xfId="3" applyNumberFormat="1" applyFont="1" applyFill="1" applyBorder="1" applyAlignment="1">
      <alignment horizontal="right" vertical="center"/>
    </xf>
    <xf numFmtId="164" fontId="24" fillId="7" borderId="11" xfId="1" applyNumberFormat="1" applyFont="1" applyFill="1" applyBorder="1" applyAlignment="1">
      <alignment horizontal="right" vertical="center"/>
    </xf>
    <xf numFmtId="166" fontId="24" fillId="7" borderId="11" xfId="3" quotePrefix="1" applyNumberFormat="1" applyFont="1" applyFill="1" applyBorder="1" applyAlignment="1">
      <alignment horizontal="right" vertical="center"/>
    </xf>
    <xf numFmtId="166" fontId="24" fillId="7" borderId="11" xfId="3" applyNumberFormat="1" applyFont="1" applyFill="1" applyBorder="1" applyAlignment="1">
      <alignment horizontal="right" vertical="center"/>
    </xf>
    <xf numFmtId="3" fontId="23" fillId="7" borderId="11" xfId="3" applyNumberFormat="1" applyFont="1" applyFill="1" applyBorder="1" applyAlignment="1">
      <alignment horizontal="right" vertical="center"/>
    </xf>
    <xf numFmtId="164" fontId="23" fillId="7" borderId="11" xfId="1" applyNumberFormat="1" applyFont="1" applyFill="1" applyBorder="1" applyAlignment="1">
      <alignment horizontal="right" vertical="center"/>
    </xf>
    <xf numFmtId="0" fontId="25" fillId="5" borderId="0" xfId="3" applyFont="1" applyFill="1" applyAlignment="1">
      <alignment vertical="center"/>
    </xf>
    <xf numFmtId="0" fontId="22" fillId="5" borderId="0" xfId="3" applyFont="1" applyFill="1" applyAlignment="1">
      <alignment vertical="center"/>
    </xf>
    <xf numFmtId="1" fontId="22" fillId="5" borderId="4" xfId="3" applyNumberFormat="1" applyFont="1" applyFill="1" applyBorder="1" applyAlignment="1">
      <alignment horizontal="right" vertical="center" wrapText="1"/>
    </xf>
    <xf numFmtId="1" fontId="22" fillId="5" borderId="5" xfId="3" applyNumberFormat="1" applyFont="1" applyFill="1" applyBorder="1" applyAlignment="1">
      <alignment horizontal="right" vertical="center" wrapText="1"/>
    </xf>
    <xf numFmtId="1" fontId="22" fillId="5" borderId="3" xfId="3" applyNumberFormat="1" applyFont="1" applyFill="1" applyBorder="1" applyAlignment="1">
      <alignment horizontal="right" vertical="center" wrapText="1"/>
    </xf>
    <xf numFmtId="1" fontId="22" fillId="5" borderId="7" xfId="3" applyNumberFormat="1" applyFont="1" applyFill="1" applyBorder="1" applyAlignment="1">
      <alignment horizontal="right" vertical="center" wrapText="1"/>
    </xf>
    <xf numFmtId="1" fontId="22" fillId="5" borderId="8" xfId="3" applyNumberFormat="1" applyFont="1" applyFill="1" applyBorder="1" applyAlignment="1">
      <alignment horizontal="right" vertical="center" wrapText="1"/>
    </xf>
    <xf numFmtId="1" fontId="22" fillId="5" borderId="9" xfId="3" applyNumberFormat="1" applyFont="1" applyFill="1" applyBorder="1" applyAlignment="1">
      <alignment horizontal="right" vertical="center" wrapText="1"/>
    </xf>
    <xf numFmtId="1" fontId="22" fillId="5" borderId="10" xfId="3" applyNumberFormat="1" applyFont="1" applyFill="1" applyBorder="1" applyAlignment="1">
      <alignment horizontal="right" vertical="center" wrapText="1"/>
    </xf>
    <xf numFmtId="1" fontId="22" fillId="5" borderId="11" xfId="3" applyNumberFormat="1" applyFont="1" applyFill="1" applyBorder="1" applyAlignment="1">
      <alignment horizontal="right" vertical="center"/>
    </xf>
    <xf numFmtId="0" fontId="5" fillId="3" borderId="0" xfId="3" applyFont="1" applyFill="1" applyAlignment="1">
      <alignment horizontal="left"/>
    </xf>
    <xf numFmtId="0" fontId="26" fillId="3" borderId="0" xfId="3" applyFont="1" applyFill="1" applyAlignment="1">
      <alignment horizontal="left"/>
    </xf>
    <xf numFmtId="0" fontId="26" fillId="3" borderId="0" xfId="3" applyFont="1" applyFill="1"/>
    <xf numFmtId="0" fontId="27" fillId="3" borderId="0" xfId="3" applyFont="1" applyFill="1" applyAlignment="1">
      <alignment horizontal="left"/>
    </xf>
    <xf numFmtId="0" fontId="28" fillId="8" borderId="0" xfId="4" applyFont="1" applyFill="1" applyAlignment="1">
      <alignment horizontal="left" vertical="center"/>
    </xf>
    <xf numFmtId="2" fontId="28" fillId="8" borderId="0" xfId="4" applyNumberFormat="1" applyFont="1" applyFill="1" applyAlignment="1">
      <alignment horizontal="right" vertical="center"/>
    </xf>
    <xf numFmtId="0" fontId="28" fillId="8" borderId="0" xfId="4" applyFont="1" applyFill="1" applyAlignment="1">
      <alignment horizontal="right" vertical="center"/>
    </xf>
    <xf numFmtId="0" fontId="29" fillId="2" borderId="0" xfId="4" applyFont="1" applyFill="1" applyAlignment="1">
      <alignment horizontal="center" vertical="center"/>
    </xf>
    <xf numFmtId="0" fontId="29" fillId="2" borderId="0" xfId="4" applyFont="1" applyFill="1" applyAlignment="1">
      <alignment horizontal="left" vertical="center"/>
    </xf>
    <xf numFmtId="3" fontId="29" fillId="2" borderId="0" xfId="4" applyNumberFormat="1" applyFont="1" applyFill="1" applyAlignment="1">
      <alignment horizontal="right" vertical="center"/>
    </xf>
    <xf numFmtId="164" fontId="29" fillId="2" borderId="0" xfId="7" applyNumberFormat="1" applyFont="1" applyFill="1" applyAlignment="1">
      <alignment horizontal="right" vertical="center"/>
    </xf>
    <xf numFmtId="0" fontId="29" fillId="9" borderId="0" xfId="4" applyFont="1" applyFill="1" applyAlignment="1">
      <alignment horizontal="center" vertical="center"/>
    </xf>
    <xf numFmtId="0" fontId="29" fillId="9" borderId="0" xfId="4" applyFont="1" applyFill="1" applyAlignment="1">
      <alignment horizontal="left" vertical="center"/>
    </xf>
    <xf numFmtId="3" fontId="29" fillId="9" borderId="0" xfId="4" applyNumberFormat="1" applyFont="1" applyFill="1" applyAlignment="1">
      <alignment horizontal="right" vertical="center"/>
    </xf>
    <xf numFmtId="164" fontId="29" fillId="9" borderId="0" xfId="7" applyNumberFormat="1" applyFont="1" applyFill="1" applyAlignment="1">
      <alignment horizontal="right" vertical="center"/>
    </xf>
    <xf numFmtId="0" fontId="28" fillId="10" borderId="0" xfId="4" applyFont="1" applyFill="1" applyAlignment="1">
      <alignment horizontal="center" vertical="center"/>
    </xf>
    <xf numFmtId="0" fontId="28" fillId="10" borderId="0" xfId="4" applyFont="1" applyFill="1" applyAlignment="1">
      <alignment horizontal="left" vertical="center"/>
    </xf>
    <xf numFmtId="3" fontId="28" fillId="10" borderId="0" xfId="4" applyNumberFormat="1" applyFont="1" applyFill="1" applyAlignment="1">
      <alignment horizontal="right" vertical="center"/>
    </xf>
    <xf numFmtId="164" fontId="28" fillId="10" borderId="0" xfId="7" applyNumberFormat="1" applyFont="1" applyFill="1" applyAlignment="1">
      <alignment horizontal="right" vertical="center"/>
    </xf>
    <xf numFmtId="0" fontId="29" fillId="2" borderId="0" xfId="4" applyFont="1" applyFill="1" applyAlignment="1">
      <alignment vertical="center"/>
    </xf>
    <xf numFmtId="0" fontId="31" fillId="2" borderId="0" xfId="4" applyFont="1" applyFill="1" applyAlignment="1">
      <alignment vertical="center"/>
    </xf>
    <xf numFmtId="0" fontId="32" fillId="2" borderId="0" xfId="4" applyFont="1" applyFill="1" applyAlignment="1">
      <alignment horizontal="left" vertical="center"/>
    </xf>
    <xf numFmtId="0" fontId="33" fillId="2" borderId="0" xfId="4" applyFont="1" applyFill="1" applyAlignment="1">
      <alignment vertical="center"/>
    </xf>
    <xf numFmtId="0" fontId="28" fillId="2" borderId="0" xfId="4" applyFont="1" applyFill="1" applyAlignment="1">
      <alignment horizontal="center" vertical="center"/>
    </xf>
    <xf numFmtId="0" fontId="28" fillId="2" borderId="0" xfId="4" applyFont="1" applyFill="1" applyAlignment="1">
      <alignment horizontal="left" vertical="center"/>
    </xf>
    <xf numFmtId="3" fontId="28" fillId="2" borderId="0" xfId="4" applyNumberFormat="1" applyFont="1" applyFill="1" applyAlignment="1">
      <alignment horizontal="right" vertical="center"/>
    </xf>
    <xf numFmtId="164" fontId="28" fillId="2" borderId="0" xfId="7" applyNumberFormat="1" applyFont="1" applyFill="1" applyAlignment="1">
      <alignment horizontal="right" vertical="center"/>
    </xf>
    <xf numFmtId="0" fontId="34" fillId="2" borderId="0" xfId="4" applyFont="1" applyFill="1" applyAlignment="1">
      <alignment vertical="center"/>
    </xf>
    <xf numFmtId="2" fontId="28" fillId="8" borderId="0" xfId="4" applyNumberFormat="1" applyFont="1" applyFill="1" applyAlignment="1">
      <alignment horizontal="left" vertical="center"/>
    </xf>
    <xf numFmtId="167" fontId="32" fillId="2" borderId="0" xfId="7" applyNumberFormat="1" applyFont="1" applyFill="1" applyAlignment="1">
      <alignment horizontal="right" vertical="center"/>
    </xf>
    <xf numFmtId="164" fontId="32" fillId="2" borderId="0" xfId="7" applyNumberFormat="1" applyFont="1" applyFill="1" applyAlignment="1">
      <alignment horizontal="right" vertical="center"/>
    </xf>
    <xf numFmtId="167" fontId="29" fillId="9" borderId="0" xfId="7" applyNumberFormat="1" applyFont="1" applyFill="1" applyAlignment="1">
      <alignment horizontal="right" vertical="center"/>
    </xf>
    <xf numFmtId="167" fontId="29" fillId="2" borderId="0" xfId="7" applyNumberFormat="1" applyFont="1" applyFill="1" applyAlignment="1">
      <alignment horizontal="right" vertical="center"/>
    </xf>
    <xf numFmtId="167" fontId="28" fillId="10" borderId="0" xfId="7" applyNumberFormat="1" applyFont="1" applyFill="1" applyAlignment="1">
      <alignment horizontal="right" vertical="center"/>
    </xf>
    <xf numFmtId="167" fontId="33" fillId="2" borderId="0" xfId="4" applyNumberFormat="1" applyFont="1" applyFill="1" applyAlignment="1">
      <alignment vertical="center"/>
    </xf>
    <xf numFmtId="0" fontId="28" fillId="8" borderId="0" xfId="0" applyFont="1" applyFill="1"/>
    <xf numFmtId="0" fontId="28" fillId="8" borderId="0" xfId="0" applyFont="1" applyFill="1" applyAlignment="1">
      <alignment horizontal="right" vertical="center"/>
    </xf>
    <xf numFmtId="0" fontId="28" fillId="8" borderId="0" xfId="0" applyFont="1" applyFill="1" applyAlignment="1">
      <alignment horizontal="right" vertical="center"/>
    </xf>
    <xf numFmtId="0" fontId="28" fillId="8" borderId="0" xfId="0" applyFont="1" applyFill="1" applyAlignment="1">
      <alignment horizontal="right"/>
    </xf>
    <xf numFmtId="0" fontId="35" fillId="2" borderId="0" xfId="0" applyFont="1" applyFill="1"/>
    <xf numFmtId="3" fontId="35" fillId="2" borderId="0" xfId="0" applyNumberFormat="1" applyFont="1" applyFill="1"/>
    <xf numFmtId="165" fontId="35" fillId="2" borderId="0" xfId="0" applyNumberFormat="1" applyFont="1" applyFill="1"/>
    <xf numFmtId="3" fontId="35" fillId="2" borderId="0" xfId="0" applyNumberFormat="1" applyFont="1" applyFill="1" applyAlignment="1">
      <alignment horizontal="right"/>
    </xf>
    <xf numFmtId="0" fontId="36" fillId="9" borderId="0" xfId="0" applyFont="1" applyFill="1"/>
    <xf numFmtId="3" fontId="36" fillId="9" borderId="0" xfId="0" applyNumberFormat="1" applyFont="1" applyFill="1"/>
    <xf numFmtId="165" fontId="36" fillId="9" borderId="0" xfId="0" applyNumberFormat="1" applyFont="1" applyFill="1"/>
    <xf numFmtId="3" fontId="36" fillId="9" borderId="0" xfId="0" applyNumberFormat="1" applyFont="1" applyFill="1" applyAlignment="1">
      <alignment horizontal="right"/>
    </xf>
    <xf numFmtId="0" fontId="36" fillId="2" borderId="0" xfId="0" applyFont="1" applyFill="1"/>
    <xf numFmtId="3" fontId="36" fillId="2" borderId="0" xfId="0" applyNumberFormat="1" applyFont="1" applyFill="1"/>
    <xf numFmtId="165" fontId="36" fillId="2" borderId="0" xfId="0" applyNumberFormat="1" applyFont="1" applyFill="1"/>
    <xf numFmtId="3" fontId="36" fillId="2" borderId="0" xfId="0" applyNumberFormat="1" applyFont="1" applyFill="1" applyAlignment="1">
      <alignment horizontal="right"/>
    </xf>
    <xf numFmtId="0" fontId="36" fillId="2" borderId="13" xfId="0" applyFont="1" applyFill="1" applyBorder="1"/>
    <xf numFmtId="3" fontId="36" fillId="2" borderId="13" xfId="0" applyNumberFormat="1" applyFont="1" applyFill="1" applyBorder="1"/>
    <xf numFmtId="165" fontId="36" fillId="2" borderId="13" xfId="0" applyNumberFormat="1" applyFont="1" applyFill="1" applyBorder="1"/>
    <xf numFmtId="3" fontId="36" fillId="2" borderId="13" xfId="0" applyNumberFormat="1" applyFont="1" applyFill="1" applyBorder="1" applyAlignment="1">
      <alignment horizontal="right"/>
    </xf>
    <xf numFmtId="0" fontId="37" fillId="8" borderId="0" xfId="0" applyFont="1" applyFill="1"/>
    <xf numFmtId="0" fontId="3" fillId="2" borderId="0" xfId="4" applyFill="1" applyAlignment="1">
      <alignment vertical="center"/>
    </xf>
  </cellXfs>
  <cellStyles count="8">
    <cellStyle name="Hipervínculo" xfId="2" builtinId="8"/>
    <cellStyle name="Normal" xfId="0" builtinId="0"/>
    <cellStyle name="Normal 2 2" xfId="4" xr:uid="{EEA7BFD0-DDB5-40CB-8C91-A55276BA2C3C}"/>
    <cellStyle name="Normal 6" xfId="3" xr:uid="{C2015EBA-741F-4127-A90E-4B969AD5C631}"/>
    <cellStyle name="Normal 6 2" xfId="5" xr:uid="{96C1F31F-7B04-4D36-B0D5-FD07304767DF}"/>
    <cellStyle name="Porcentaje" xfId="1" builtinId="5"/>
    <cellStyle name="Porcentaje 3" xfId="6" xr:uid="{C258D702-14A5-47EA-B8B5-95BC4047C71A}"/>
    <cellStyle name="Porcentual 2" xfId="7" xr:uid="{F19C6A96-7B50-4B37-B46B-5DFB4E010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77529</xdr:rowOff>
    </xdr:from>
    <xdr:to>
      <xdr:col>0</xdr:col>
      <xdr:colOff>1349117</xdr:colOff>
      <xdr:row>3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2DBA5B-14AE-4B88-B76A-8D5A2CD8E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" y="77529"/>
          <a:ext cx="1271588" cy="769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IMC%20Hoteles\imchot.xlsx" TargetMode="External"/><Relationship Id="rId1" Type="http://schemas.openxmlformats.org/officeDocument/2006/relationships/externalLinkPath" Target="/Dptos/CIO_OficinaDato/SAETA/IMC%20Hoteles/imc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anda"/>
      <sheetName val="demanda-enl"/>
      <sheetName val="oferta"/>
      <sheetName val="oferta-enl"/>
      <sheetName val="serie"/>
      <sheetName val="rentab"/>
      <sheetName val="imchot (2)"/>
      <sheetName val="tablas"/>
      <sheetName val="Tablas-web"/>
      <sheetName val="imchot-verano (2)"/>
      <sheetName val="HTDCOEF"/>
      <sheetName val="HTOCOEF"/>
    </sheetNames>
    <sheetDataSet>
      <sheetData sheetId="0">
        <row r="177">
          <cell r="W177">
            <v>38185201</v>
          </cell>
          <cell r="X177">
            <v>5821636</v>
          </cell>
          <cell r="AD177">
            <v>12347782</v>
          </cell>
          <cell r="AE177">
            <v>2645841</v>
          </cell>
          <cell r="AK177">
            <v>25837418</v>
          </cell>
          <cell r="AL177">
            <v>3175795</v>
          </cell>
          <cell r="BP177">
            <v>639876</v>
          </cell>
          <cell r="BQ177">
            <v>1000076</v>
          </cell>
          <cell r="BR177">
            <v>163200</v>
          </cell>
          <cell r="BS177">
            <v>513687</v>
          </cell>
          <cell r="BT177">
            <v>523475</v>
          </cell>
          <cell r="BU177">
            <v>87373</v>
          </cell>
          <cell r="BV177">
            <v>2246668</v>
          </cell>
          <cell r="BW177">
            <v>647282</v>
          </cell>
          <cell r="BX177">
            <v>464034</v>
          </cell>
          <cell r="BY177">
            <v>618122</v>
          </cell>
          <cell r="BZ177">
            <v>96543</v>
          </cell>
          <cell r="CA177">
            <v>271571</v>
          </cell>
          <cell r="CB177">
            <v>322368</v>
          </cell>
          <cell r="CC177">
            <v>78140</v>
          </cell>
          <cell r="CD177">
            <v>540307</v>
          </cell>
          <cell r="CE177">
            <v>254756</v>
          </cell>
          <cell r="CF177">
            <v>175842</v>
          </cell>
          <cell r="CG177">
            <v>381954</v>
          </cell>
          <cell r="CH177">
            <v>66657</v>
          </cell>
          <cell r="CI177">
            <v>242116</v>
          </cell>
          <cell r="CJ177">
            <v>201107</v>
          </cell>
          <cell r="CK177">
            <v>9233</v>
          </cell>
          <cell r="CL177">
            <v>1706362</v>
          </cell>
          <cell r="CM177">
            <v>392525</v>
          </cell>
        </row>
        <row r="178">
          <cell r="A178" t="str">
            <v>JUNIO 25</v>
          </cell>
          <cell r="C178">
            <v>2052030</v>
          </cell>
          <cell r="J178">
            <v>1099444</v>
          </cell>
          <cell r="Q178">
            <v>952587</v>
          </cell>
          <cell r="W178">
            <v>38982683</v>
          </cell>
          <cell r="X178">
            <v>6009338</v>
          </cell>
          <cell r="AD178">
            <v>12191754</v>
          </cell>
          <cell r="AE178">
            <v>2645739</v>
          </cell>
          <cell r="AK178">
            <v>26790929</v>
          </cell>
          <cell r="AL178">
            <v>3363599</v>
          </cell>
          <cell r="AR178">
            <v>211544</v>
          </cell>
          <cell r="AS178">
            <v>346407</v>
          </cell>
          <cell r="AT178">
            <v>97055</v>
          </cell>
          <cell r="AU178">
            <v>243803</v>
          </cell>
          <cell r="AV178">
            <v>156786</v>
          </cell>
          <cell r="AW178">
            <v>52512</v>
          </cell>
          <cell r="AX178">
            <v>612924</v>
          </cell>
          <cell r="AY178">
            <v>331000</v>
          </cell>
          <cell r="AZ178">
            <v>175501</v>
          </cell>
          <cell r="BA178">
            <v>243945</v>
          </cell>
          <cell r="BB178">
            <v>55263</v>
          </cell>
          <cell r="BC178">
            <v>129378</v>
          </cell>
          <cell r="BD178">
            <v>110289</v>
          </cell>
          <cell r="BE178">
            <v>46755</v>
          </cell>
          <cell r="BF178">
            <v>195165</v>
          </cell>
          <cell r="BG178">
            <v>143147</v>
          </cell>
          <cell r="BH178">
            <v>36043</v>
          </cell>
          <cell r="BI178">
            <v>102462</v>
          </cell>
          <cell r="BJ178">
            <v>41791</v>
          </cell>
          <cell r="BK178">
            <v>114425</v>
          </cell>
          <cell r="BL178">
            <v>46496</v>
          </cell>
          <cell r="BM178">
            <v>5757</v>
          </cell>
          <cell r="BN178">
            <v>417759</v>
          </cell>
          <cell r="BO178">
            <v>187853</v>
          </cell>
          <cell r="BP178">
            <v>696228</v>
          </cell>
          <cell r="BQ178">
            <v>1032410</v>
          </cell>
          <cell r="BR178">
            <v>161811</v>
          </cell>
          <cell r="BS178">
            <v>527901</v>
          </cell>
          <cell r="BT178">
            <v>544851</v>
          </cell>
          <cell r="BU178">
            <v>92175</v>
          </cell>
          <cell r="BV178">
            <v>2290250</v>
          </cell>
          <cell r="BW178">
            <v>663710</v>
          </cell>
          <cell r="BX178">
            <v>521661</v>
          </cell>
          <cell r="BY178">
            <v>641944</v>
          </cell>
          <cell r="BZ178">
            <v>93208</v>
          </cell>
          <cell r="CA178">
            <v>278026</v>
          </cell>
          <cell r="CB178">
            <v>319714</v>
          </cell>
          <cell r="CC178">
            <v>82901</v>
          </cell>
          <cell r="CD178">
            <v>463100</v>
          </cell>
          <cell r="CE178">
            <v>245185</v>
          </cell>
          <cell r="CF178">
            <v>174567</v>
          </cell>
          <cell r="CG178">
            <v>390466</v>
          </cell>
          <cell r="CH178">
            <v>68603</v>
          </cell>
          <cell r="CI178">
            <v>249876</v>
          </cell>
          <cell r="CJ178">
            <v>225138</v>
          </cell>
          <cell r="CK178">
            <v>9273</v>
          </cell>
          <cell r="CL178">
            <v>1827151</v>
          </cell>
          <cell r="CM178">
            <v>418525</v>
          </cell>
        </row>
        <row r="181">
          <cell r="W181">
            <v>160579253</v>
          </cell>
          <cell r="X181">
            <v>25833302</v>
          </cell>
          <cell r="AD181">
            <v>53814578</v>
          </cell>
          <cell r="AE181">
            <v>11127972</v>
          </cell>
          <cell r="AK181">
            <v>106764675</v>
          </cell>
          <cell r="AL181">
            <v>14705330</v>
          </cell>
          <cell r="BP181">
            <v>2021654</v>
          </cell>
          <cell r="BQ181">
            <v>3534194</v>
          </cell>
          <cell r="BR181">
            <v>1029849</v>
          </cell>
          <cell r="BS181">
            <v>2883884</v>
          </cell>
          <cell r="BT181">
            <v>1642331</v>
          </cell>
          <cell r="BU181">
            <v>501204</v>
          </cell>
          <cell r="BV181">
            <v>10205758</v>
          </cell>
          <cell r="BW181">
            <v>4014428</v>
          </cell>
          <cell r="BX181">
            <v>1494382</v>
          </cell>
          <cell r="BY181">
            <v>2039338</v>
          </cell>
          <cell r="BZ181">
            <v>604385</v>
          </cell>
          <cell r="CA181">
            <v>1510486</v>
          </cell>
          <cell r="CB181">
            <v>1058660</v>
          </cell>
          <cell r="CC181">
            <v>438681</v>
          </cell>
          <cell r="CD181">
            <v>2413399</v>
          </cell>
          <cell r="CE181">
            <v>1568643</v>
          </cell>
          <cell r="CF181">
            <v>527272</v>
          </cell>
          <cell r="CG181">
            <v>1494858</v>
          </cell>
          <cell r="CH181">
            <v>425466</v>
          </cell>
          <cell r="CI181">
            <v>1373399</v>
          </cell>
          <cell r="CJ181">
            <v>583671</v>
          </cell>
          <cell r="CK181">
            <v>62524</v>
          </cell>
          <cell r="CL181">
            <v>7792361</v>
          </cell>
          <cell r="CM181">
            <v>2445783</v>
          </cell>
        </row>
        <row r="182">
          <cell r="C182">
            <v>9490761</v>
          </cell>
          <cell r="J182">
            <v>4799907</v>
          </cell>
          <cell r="Q182">
            <v>4690857</v>
          </cell>
          <cell r="W182">
            <v>161286558</v>
          </cell>
          <cell r="X182">
            <v>25433444</v>
          </cell>
          <cell r="AD182">
            <v>53444008</v>
          </cell>
          <cell r="AE182">
            <v>10583654</v>
          </cell>
          <cell r="AK182">
            <v>107842550</v>
          </cell>
          <cell r="AL182">
            <v>14849789</v>
          </cell>
          <cell r="AR182">
            <v>642264</v>
          </cell>
          <cell r="AS182">
            <v>1289962</v>
          </cell>
          <cell r="AT182">
            <v>593442</v>
          </cell>
          <cell r="AU182">
            <v>1401028</v>
          </cell>
          <cell r="AV182">
            <v>495725</v>
          </cell>
          <cell r="AW182">
            <v>286416</v>
          </cell>
          <cell r="AX182">
            <v>2898758</v>
          </cell>
          <cell r="AY182">
            <v>1883167</v>
          </cell>
          <cell r="AZ182">
            <v>506621</v>
          </cell>
          <cell r="BA182">
            <v>855824</v>
          </cell>
          <cell r="BB182">
            <v>339560</v>
          </cell>
          <cell r="BC182">
            <v>755957</v>
          </cell>
          <cell r="BD182">
            <v>359219</v>
          </cell>
          <cell r="BE182">
            <v>252571</v>
          </cell>
          <cell r="BF182">
            <v>919475</v>
          </cell>
          <cell r="BG182">
            <v>810676</v>
          </cell>
          <cell r="BH182">
            <v>135641</v>
          </cell>
          <cell r="BI182">
            <v>434138</v>
          </cell>
          <cell r="BJ182">
            <v>253882</v>
          </cell>
          <cell r="BK182">
            <v>645070</v>
          </cell>
          <cell r="BL182">
            <v>136504</v>
          </cell>
          <cell r="BM182">
            <v>33844</v>
          </cell>
          <cell r="BN182">
            <v>1979283</v>
          </cell>
          <cell r="BO182">
            <v>1072492</v>
          </cell>
          <cell r="BP182">
            <v>2080049</v>
          </cell>
          <cell r="BQ182">
            <v>3494935</v>
          </cell>
          <cell r="BR182">
            <v>1024470</v>
          </cell>
          <cell r="BS182">
            <v>2938560</v>
          </cell>
          <cell r="BT182">
            <v>1582396</v>
          </cell>
          <cell r="BU182">
            <v>514082</v>
          </cell>
          <cell r="BV182">
            <v>9920576</v>
          </cell>
          <cell r="BW182">
            <v>3878374</v>
          </cell>
          <cell r="BX182">
            <v>1531879</v>
          </cell>
          <cell r="BY182">
            <v>2012980</v>
          </cell>
          <cell r="BZ182">
            <v>607327</v>
          </cell>
          <cell r="CA182">
            <v>1528091</v>
          </cell>
          <cell r="CB182">
            <v>976472</v>
          </cell>
          <cell r="CC182">
            <v>457640</v>
          </cell>
          <cell r="CD182">
            <v>2059160</v>
          </cell>
          <cell r="CE182">
            <v>1410108</v>
          </cell>
          <cell r="CF182">
            <v>548171</v>
          </cell>
          <cell r="CG182">
            <v>1481955</v>
          </cell>
          <cell r="CH182">
            <v>417143</v>
          </cell>
          <cell r="CI182">
            <v>1410471</v>
          </cell>
          <cell r="CJ182">
            <v>605923</v>
          </cell>
          <cell r="CK182">
            <v>56442</v>
          </cell>
          <cell r="CL182">
            <v>7861418</v>
          </cell>
          <cell r="CM182">
            <v>2468266</v>
          </cell>
        </row>
      </sheetData>
      <sheetData sheetId="1">
        <row r="179">
          <cell r="C179">
            <v>2.0202396843981507E-2</v>
          </cell>
          <cell r="J179">
            <v>-3.2808642842702129E-3</v>
          </cell>
          <cell r="Q179">
            <v>4.8721172434748494E-2</v>
          </cell>
          <cell r="X179">
            <v>3.2242139494808697E-2</v>
          </cell>
          <cell r="AE179">
            <v>-3.8551069395320603E-5</v>
          </cell>
          <cell r="AL179">
            <v>5.9136058845107975E-2</v>
          </cell>
          <cell r="AR179">
            <v>0.13320262698336172</v>
          </cell>
          <cell r="AS179">
            <v>6.8181537854306029E-2</v>
          </cell>
          <cell r="AT179">
            <v>-5.1514527096618856E-5</v>
          </cell>
          <cell r="AU179">
            <v>-5.0765771464249543E-3</v>
          </cell>
          <cell r="AV179">
            <v>6.8993025015852139E-2</v>
          </cell>
          <cell r="AW179">
            <v>8.3503559269576089E-2</v>
          </cell>
          <cell r="AX179">
            <v>-3.1127888007891014E-2</v>
          </cell>
          <cell r="AY179">
            <v>1.3159287885893267E-3</v>
          </cell>
          <cell r="AZ179">
            <v>0.16926613145008162</v>
          </cell>
          <cell r="BA179">
            <v>6.5066668995206189E-2</v>
          </cell>
          <cell r="BB179">
            <v>-1.2289674865807454E-3</v>
          </cell>
          <cell r="BC179">
            <v>-4.398137885169584E-2</v>
          </cell>
          <cell r="BD179">
            <v>3.5723341315678336E-2</v>
          </cell>
          <cell r="BE179">
            <v>9.3172784662146402E-2</v>
          </cell>
          <cell r="BF179">
            <v>-0.15745325660408316</v>
          </cell>
          <cell r="BG179">
            <v>-6.0548784889711382E-2</v>
          </cell>
          <cell r="BH179">
            <v>-1.4760954541726989E-2</v>
          </cell>
          <cell r="BI179">
            <v>7.5671362882398618E-2</v>
          </cell>
          <cell r="BJ179">
            <v>1.4857772771932343E-3</v>
          </cell>
          <cell r="BK179">
            <v>4.2910396747997126E-2</v>
          </cell>
          <cell r="BL179">
            <v>0.15713503558807429</v>
          </cell>
          <cell r="BM179">
            <v>1.0886742756804235E-2</v>
          </cell>
          <cell r="BN179">
            <v>4.1847578052715884E-2</v>
          </cell>
          <cell r="BO179">
            <v>5.4216799856334763E-2</v>
          </cell>
          <cell r="BP179">
            <v>8.8067062993455014E-2</v>
          </cell>
          <cell r="BQ179">
            <v>3.2331542802747082E-2</v>
          </cell>
          <cell r="BR179">
            <v>-8.5110294117647367E-3</v>
          </cell>
          <cell r="BS179">
            <v>2.7670546461171952E-2</v>
          </cell>
          <cell r="BT179">
            <v>4.0834805864654378E-2</v>
          </cell>
          <cell r="BU179">
            <v>5.4959770180719403E-2</v>
          </cell>
          <cell r="BV179">
            <v>1.9398504808008976E-2</v>
          </cell>
          <cell r="BW179">
            <v>2.5379973489143781E-2</v>
          </cell>
          <cell r="BX179">
            <v>0.12418702077864974</v>
          </cell>
          <cell r="BY179">
            <v>3.8539317481015134E-2</v>
          </cell>
          <cell r="BZ179">
            <v>-3.4544192743130031E-2</v>
          </cell>
          <cell r="CA179">
            <v>2.3769106421525077E-2</v>
          </cell>
          <cell r="CB179">
            <v>-8.2328270796109271E-3</v>
          </cell>
          <cell r="CC179">
            <v>6.0929101612490433E-2</v>
          </cell>
          <cell r="CD179">
            <v>-0.14289468764979907</v>
          </cell>
          <cell r="CE179">
            <v>-3.7569281979619729E-2</v>
          </cell>
          <cell r="CF179">
            <v>-7.2508274473674916E-3</v>
          </cell>
          <cell r="CG179">
            <v>2.2285406096022031E-2</v>
          </cell>
          <cell r="CH179">
            <v>2.9194233163808647E-2</v>
          </cell>
          <cell r="CI179">
            <v>3.2050752531844307E-2</v>
          </cell>
          <cell r="CJ179">
            <v>0.11949360290790478</v>
          </cell>
          <cell r="CK179">
            <v>4.3322863641286347E-3</v>
          </cell>
          <cell r="CL179">
            <v>7.0787441351835012E-2</v>
          </cell>
          <cell r="CM179">
            <v>6.6237819247181751E-2</v>
          </cell>
        </row>
        <row r="180">
          <cell r="C180">
            <v>40635</v>
          </cell>
          <cell r="J180">
            <v>-3619</v>
          </cell>
          <cell r="Q180">
            <v>44255</v>
          </cell>
          <cell r="X180">
            <v>187702</v>
          </cell>
          <cell r="AE180">
            <v>-102</v>
          </cell>
          <cell r="AL180">
            <v>187804</v>
          </cell>
          <cell r="AR180">
            <v>24866</v>
          </cell>
          <cell r="AS180">
            <v>22111</v>
          </cell>
          <cell r="AT180">
            <v>-5</v>
          </cell>
          <cell r="AU180">
            <v>-1244</v>
          </cell>
          <cell r="AV180">
            <v>10119</v>
          </cell>
          <cell r="AW180">
            <v>4047</v>
          </cell>
          <cell r="AX180">
            <v>-19692</v>
          </cell>
          <cell r="AY180">
            <v>435</v>
          </cell>
          <cell r="AZ180">
            <v>25406</v>
          </cell>
          <cell r="BA180">
            <v>14903</v>
          </cell>
          <cell r="BB180">
            <v>-68</v>
          </cell>
          <cell r="BC180">
            <v>-5952</v>
          </cell>
          <cell r="BD180">
            <v>3804</v>
          </cell>
          <cell r="BE180">
            <v>3985</v>
          </cell>
          <cell r="BF180">
            <v>-36472</v>
          </cell>
          <cell r="BG180">
            <v>-9226</v>
          </cell>
          <cell r="BH180">
            <v>-540</v>
          </cell>
          <cell r="BI180">
            <v>7208</v>
          </cell>
          <cell r="BJ180">
            <v>62</v>
          </cell>
          <cell r="BK180">
            <v>4708</v>
          </cell>
          <cell r="BL180">
            <v>6314</v>
          </cell>
          <cell r="BM180">
            <v>62</v>
          </cell>
          <cell r="BN180">
            <v>16780</v>
          </cell>
          <cell r="BO180">
            <v>9661</v>
          </cell>
          <cell r="BP180">
            <v>56352</v>
          </cell>
          <cell r="BQ180">
            <v>32334</v>
          </cell>
          <cell r="BR180">
            <v>-1389</v>
          </cell>
          <cell r="BS180">
            <v>14214</v>
          </cell>
          <cell r="BT180">
            <v>21376</v>
          </cell>
          <cell r="BU180">
            <v>4802</v>
          </cell>
          <cell r="BV180">
            <v>43582</v>
          </cell>
          <cell r="BW180">
            <v>16428</v>
          </cell>
          <cell r="BX180">
            <v>57627</v>
          </cell>
          <cell r="BY180">
            <v>23822</v>
          </cell>
          <cell r="BZ180">
            <v>-3335</v>
          </cell>
          <cell r="CA180">
            <v>6455</v>
          </cell>
          <cell r="CB180">
            <v>-2654</v>
          </cell>
          <cell r="CC180">
            <v>4761</v>
          </cell>
          <cell r="CD180">
            <v>-77207</v>
          </cell>
          <cell r="CE180">
            <v>-9571</v>
          </cell>
          <cell r="CF180">
            <v>-1275</v>
          </cell>
          <cell r="CG180">
            <v>8512</v>
          </cell>
          <cell r="CH180">
            <v>1946</v>
          </cell>
          <cell r="CI180">
            <v>7760</v>
          </cell>
          <cell r="CJ180">
            <v>24031</v>
          </cell>
          <cell r="CK180">
            <v>40</v>
          </cell>
          <cell r="CL180">
            <v>120789</v>
          </cell>
          <cell r="CM180">
            <v>26000</v>
          </cell>
        </row>
        <row r="183">
          <cell r="C183">
            <v>-3.602195621676374E-2</v>
          </cell>
          <cell r="J183">
            <v>-6.3150903159545746E-2</v>
          </cell>
          <cell r="Q183">
            <v>-6.5856211221032579E-3</v>
          </cell>
          <cell r="X183">
            <v>-1.5478392967341104E-2</v>
          </cell>
          <cell r="AE183">
            <v>-4.8914393386324084E-2</v>
          </cell>
          <cell r="AL183">
            <v>9.8235809737012847E-3</v>
          </cell>
          <cell r="AR183">
            <v>3.1971540861807979E-2</v>
          </cell>
          <cell r="AS183">
            <v>-2.7251338511424472E-2</v>
          </cell>
          <cell r="AT183">
            <v>-1.168441423047073E-2</v>
          </cell>
          <cell r="AU183">
            <v>-2.9884634053623294E-2</v>
          </cell>
          <cell r="AV183">
            <v>-1.6902397233107491E-2</v>
          </cell>
          <cell r="AW183">
            <v>1.5072847963765623E-2</v>
          </cell>
          <cell r="AX183">
            <v>-5.7399382234510909E-2</v>
          </cell>
          <cell r="AY183">
            <v>-5.397538745641417E-2</v>
          </cell>
          <cell r="AZ183">
            <v>5.3204803046808191E-2</v>
          </cell>
          <cell r="BA183">
            <v>-2.8218128140346854E-2</v>
          </cell>
          <cell r="BB183">
            <v>-4.8240652274579299E-3</v>
          </cell>
          <cell r="BC183">
            <v>-4.0664923014057108E-2</v>
          </cell>
          <cell r="BD183">
            <v>-4.4221062742291206E-2</v>
          </cell>
          <cell r="BE183">
            <v>2.5406697981836146E-2</v>
          </cell>
          <cell r="BF183">
            <v>-0.16764961214766727</v>
          </cell>
          <cell r="BG183">
            <v>-0.10494343764008096</v>
          </cell>
          <cell r="BH183">
            <v>-4.0314421355747476E-2</v>
          </cell>
          <cell r="BI183">
            <v>-2.5339843969242826E-2</v>
          </cell>
          <cell r="BJ183">
            <v>-2.0709659750589249E-2</v>
          </cell>
          <cell r="BK183">
            <v>-1.6941816890612027E-2</v>
          </cell>
          <cell r="BL183">
            <v>6.3032474106377911E-2</v>
          </cell>
          <cell r="BM183">
            <v>-5.6008033024656956E-2</v>
          </cell>
          <cell r="BN183">
            <v>4.4042334228491242E-3</v>
          </cell>
          <cell r="BO183">
            <v>-1.1423330583425928E-2</v>
          </cell>
          <cell r="BP183">
            <v>2.8884764653100969E-2</v>
          </cell>
          <cell r="BQ183">
            <v>-1.1108331913867731E-2</v>
          </cell>
          <cell r="BR183">
            <v>-5.2230958130755623E-3</v>
          </cell>
          <cell r="BS183">
            <v>1.8959153696889386E-2</v>
          </cell>
          <cell r="BT183">
            <v>-3.6493861468851252E-2</v>
          </cell>
          <cell r="BU183">
            <v>2.5694128538479299E-2</v>
          </cell>
          <cell r="BV183">
            <v>-2.7943245371877312E-2</v>
          </cell>
          <cell r="BW183">
            <v>-3.3891254245934865E-2</v>
          </cell>
          <cell r="BX183">
            <v>2.5091977820931977E-2</v>
          </cell>
          <cell r="BY183">
            <v>-1.292478245391393E-2</v>
          </cell>
          <cell r="BZ183">
            <v>4.8677581343017362E-3</v>
          </cell>
          <cell r="CA183">
            <v>1.1655189124559984E-2</v>
          </cell>
          <cell r="CB183">
            <v>-7.7633990138476938E-2</v>
          </cell>
          <cell r="CC183">
            <v>4.3218192718627035E-2</v>
          </cell>
          <cell r="CD183">
            <v>-0.14678012214308533</v>
          </cell>
          <cell r="CE183">
            <v>-0.10106506069258592</v>
          </cell>
          <cell r="CF183">
            <v>3.9636089153226362E-2</v>
          </cell>
          <cell r="CG183">
            <v>-8.631589087391589E-3</v>
          </cell>
          <cell r="CH183">
            <v>-1.9562080166217743E-2</v>
          </cell>
          <cell r="CI183">
            <v>2.6992884078115731E-2</v>
          </cell>
          <cell r="CJ183">
            <v>3.8124217238821201E-2</v>
          </cell>
          <cell r="CK183">
            <v>-9.7274646535730258E-2</v>
          </cell>
          <cell r="CL183">
            <v>8.8621407555424803E-3</v>
          </cell>
          <cell r="CM183">
            <v>9.1925571483650881E-3</v>
          </cell>
        </row>
        <row r="184">
          <cell r="C184">
            <v>-354651</v>
          </cell>
          <cell r="J184">
            <v>-323551</v>
          </cell>
          <cell r="Q184">
            <v>-31097</v>
          </cell>
          <cell r="X184">
            <v>-399858</v>
          </cell>
          <cell r="AE184">
            <v>-544318</v>
          </cell>
          <cell r="AL184">
            <v>144459</v>
          </cell>
          <cell r="AR184">
            <v>19898</v>
          </cell>
          <cell r="AS184">
            <v>-36138</v>
          </cell>
          <cell r="AT184">
            <v>-7016</v>
          </cell>
          <cell r="AU184">
            <v>-43159</v>
          </cell>
          <cell r="AV184">
            <v>-8523</v>
          </cell>
          <cell r="AW184">
            <v>4253</v>
          </cell>
          <cell r="AX184">
            <v>-176519</v>
          </cell>
          <cell r="AY184">
            <v>-107444</v>
          </cell>
          <cell r="AZ184">
            <v>25593</v>
          </cell>
          <cell r="BA184">
            <v>-24851</v>
          </cell>
          <cell r="BB184">
            <v>-1646</v>
          </cell>
          <cell r="BC184">
            <v>-32044</v>
          </cell>
          <cell r="BD184">
            <v>-16620</v>
          </cell>
          <cell r="BE184">
            <v>6258</v>
          </cell>
          <cell r="BF184">
            <v>-185198</v>
          </cell>
          <cell r="BG184">
            <v>-95050</v>
          </cell>
          <cell r="BH184">
            <v>-5698</v>
          </cell>
          <cell r="BI184">
            <v>-11287</v>
          </cell>
          <cell r="BJ184">
            <v>-5369</v>
          </cell>
          <cell r="BK184">
            <v>-11117</v>
          </cell>
          <cell r="BL184">
            <v>8094</v>
          </cell>
          <cell r="BM184">
            <v>-2008</v>
          </cell>
          <cell r="BN184">
            <v>8679</v>
          </cell>
          <cell r="BO184">
            <v>-12393</v>
          </cell>
          <cell r="BP184">
            <v>58395</v>
          </cell>
          <cell r="BQ184">
            <v>-39259</v>
          </cell>
          <cell r="BR184">
            <v>-5379</v>
          </cell>
          <cell r="BS184">
            <v>54676</v>
          </cell>
          <cell r="BT184">
            <v>-59935</v>
          </cell>
          <cell r="BU184">
            <v>12878</v>
          </cell>
          <cell r="BV184">
            <v>-285182</v>
          </cell>
          <cell r="BW184">
            <v>-136054</v>
          </cell>
          <cell r="BX184">
            <v>37497</v>
          </cell>
          <cell r="BY184">
            <v>-26358</v>
          </cell>
          <cell r="BZ184">
            <v>2942</v>
          </cell>
          <cell r="CA184">
            <v>17605</v>
          </cell>
          <cell r="CB184">
            <v>-82188</v>
          </cell>
          <cell r="CC184">
            <v>18959</v>
          </cell>
          <cell r="CD184">
            <v>-354239</v>
          </cell>
          <cell r="CE184">
            <v>-158535</v>
          </cell>
          <cell r="CF184">
            <v>20899</v>
          </cell>
          <cell r="CG184">
            <v>-12903</v>
          </cell>
          <cell r="CH184">
            <v>-8323</v>
          </cell>
          <cell r="CI184">
            <v>37072</v>
          </cell>
          <cell r="CJ184">
            <v>22252</v>
          </cell>
          <cell r="CK184">
            <v>-6082</v>
          </cell>
          <cell r="CL184">
            <v>69057</v>
          </cell>
          <cell r="CM184">
            <v>22483</v>
          </cell>
        </row>
        <row r="204">
          <cell r="C204">
            <v>2.9284844763478115</v>
          </cell>
          <cell r="J204">
            <v>2.4064336155365802</v>
          </cell>
          <cell r="Q204">
            <v>3.5310150149015262</v>
          </cell>
          <cell r="AR204">
            <v>3.2911734674583064</v>
          </cell>
          <cell r="AS204">
            <v>2.9803381571388567</v>
          </cell>
          <cell r="AT204">
            <v>1.6672093143063211</v>
          </cell>
          <cell r="AU204">
            <v>2.1652768833853564</v>
          </cell>
          <cell r="AV204">
            <v>3.4751253300677356</v>
          </cell>
          <cell r="AW204">
            <v>1.755313071297989</v>
          </cell>
          <cell r="AX204">
            <v>3.7365970332373997</v>
          </cell>
          <cell r="AY204">
            <v>2.0051661631419941</v>
          </cell>
          <cell r="AZ204">
            <v>2.9724104136158767</v>
          </cell>
          <cell r="BA204">
            <v>2.6315112012953739</v>
          </cell>
          <cell r="BB204">
            <v>1.6866257713117276</v>
          </cell>
          <cell r="BC204">
            <v>2.1489434061432391</v>
          </cell>
          <cell r="BD204">
            <v>2.8988747744562016</v>
          </cell>
          <cell r="BE204">
            <v>1.7730937867607743</v>
          </cell>
          <cell r="BF204">
            <v>2.3728639868828938</v>
          </cell>
          <cell r="BG204">
            <v>1.7128196888513207</v>
          </cell>
          <cell r="BH204">
            <v>4.8432982826068862</v>
          </cell>
          <cell r="BI204">
            <v>3.8108371884210732</v>
          </cell>
          <cell r="BJ204">
            <v>1.6415735445430835</v>
          </cell>
          <cell r="BK204">
            <v>2.1837535503604983</v>
          </cell>
          <cell r="BL204">
            <v>4.8420939435650379</v>
          </cell>
          <cell r="BM204">
            <v>1.6107347576862949</v>
          </cell>
          <cell r="BN204">
            <v>4.3736963177334305</v>
          </cell>
          <cell r="BO204">
            <v>2.2279388670928864</v>
          </cell>
        </row>
        <row r="206">
          <cell r="C206">
            <v>3.4156907670351178E-2</v>
          </cell>
          <cell r="J206">
            <v>7.8027123152772937E-3</v>
          </cell>
          <cell r="Q206">
            <v>3.4721809333518205E-2</v>
          </cell>
          <cell r="AR206">
            <v>-0.13652556510043112</v>
          </cell>
          <cell r="AS206">
            <v>-0.10349883129146598</v>
          </cell>
          <cell r="AT206">
            <v>-1.4224850128049304E-2</v>
          </cell>
          <cell r="AU206">
            <v>6.8997394144516999E-2</v>
          </cell>
          <cell r="AV206">
            <v>-9.4014285524047114E-2</v>
          </cell>
          <cell r="AW206">
            <v>-4.7493077469162648E-2</v>
          </cell>
          <cell r="AX206">
            <v>0.18520408712158831</v>
          </cell>
          <cell r="AY206">
            <v>4.7058075473910721E-2</v>
          </cell>
          <cell r="AZ206">
            <v>-0.11919157179336404</v>
          </cell>
          <cell r="BA206">
            <v>-6.7216542961137993E-2</v>
          </cell>
          <cell r="BB206">
            <v>-5.820081776130559E-2</v>
          </cell>
          <cell r="BC206">
            <v>0.14221171324439918</v>
          </cell>
          <cell r="BD206">
            <v>-0.12848119117276013</v>
          </cell>
          <cell r="BE206">
            <v>-5.3887742348414314E-2</v>
          </cell>
          <cell r="BF206">
            <v>4.0304853411125663E-2</v>
          </cell>
          <cell r="BG206">
            <v>4.0896185343481495E-2</v>
          </cell>
          <cell r="BH206">
            <v>3.6639452002507511E-2</v>
          </cell>
          <cell r="BI206">
            <v>-0.19901016707055996</v>
          </cell>
          <cell r="BJ206">
            <v>4.4195222512840804E-2</v>
          </cell>
          <cell r="BK206">
            <v>-2.297831434597386E-2</v>
          </cell>
          <cell r="BL206">
            <v>-0.1628087491829584</v>
          </cell>
          <cell r="BM206">
            <v>-1.0511949951984345E-2</v>
          </cell>
          <cell r="BN206">
            <v>0.11820662874722387</v>
          </cell>
          <cell r="BO206">
            <v>2.5118313981635776E-2</v>
          </cell>
        </row>
        <row r="208">
          <cell r="C208">
            <v>2.6798108181209073</v>
          </cell>
          <cell r="J208">
            <v>2.2049706379727776</v>
          </cell>
          <cell r="Q208">
            <v>3.1656878476576882</v>
          </cell>
          <cell r="AR208">
            <v>3.2386199444465205</v>
          </cell>
          <cell r="AS208">
            <v>2.7093317477569108</v>
          </cell>
          <cell r="AT208">
            <v>1.7263186629864418</v>
          </cell>
          <cell r="AU208">
            <v>2.0974313147203341</v>
          </cell>
          <cell r="AV208">
            <v>3.1920843209440717</v>
          </cell>
          <cell r="AW208">
            <v>1.7948787777219151</v>
          </cell>
          <cell r="AX208">
            <v>3.4223539874663564</v>
          </cell>
          <cell r="AY208">
            <v>2.0594955200468146</v>
          </cell>
          <cell r="AZ208">
            <v>3.0237179272079127</v>
          </cell>
          <cell r="BA208">
            <v>2.3520957580063189</v>
          </cell>
          <cell r="BB208">
            <v>1.7885705030038874</v>
          </cell>
          <cell r="BC208">
            <v>2.0213993653078153</v>
          </cell>
          <cell r="BD208">
            <v>2.7183194652844085</v>
          </cell>
          <cell r="BE208">
            <v>1.8119261514584017</v>
          </cell>
          <cell r="BF208">
            <v>2.2394953642023983</v>
          </cell>
          <cell r="BG208">
            <v>1.7394224079656977</v>
          </cell>
          <cell r="BH208">
            <v>4.0413370588538866</v>
          </cell>
          <cell r="BI208">
            <v>3.4135574402609308</v>
          </cell>
          <cell r="BJ208">
            <v>1.6430585862723628</v>
          </cell>
          <cell r="BK208">
            <v>2.1865394453315146</v>
          </cell>
          <cell r="BL208">
            <v>4.4388662603293678</v>
          </cell>
          <cell r="BM208">
            <v>1.6677106724973407</v>
          </cell>
          <cell r="BN208">
            <v>3.9718514229647806</v>
          </cell>
          <cell r="BO208">
            <v>2.3014306866624645</v>
          </cell>
        </row>
        <row r="210">
          <cell r="C210">
            <v>5.5918389850764694E-2</v>
          </cell>
          <cell r="J210">
            <v>3.300553159345343E-2</v>
          </cell>
          <cell r="Q210">
            <v>5.1441076088121651E-2</v>
          </cell>
          <cell r="AR210">
            <v>-9.7162435843167749E-3</v>
          </cell>
          <cell r="AS210">
            <v>4.4228060252197832E-2</v>
          </cell>
          <cell r="AT210">
            <v>1.1212860415737325E-2</v>
          </cell>
          <cell r="AU210">
            <v>0.10054033038104837</v>
          </cell>
          <cell r="AV210">
            <v>-6.4906286852091988E-2</v>
          </cell>
          <cell r="AW210">
            <v>1.8586351004024948E-2</v>
          </cell>
          <cell r="AX210">
            <v>0.10370724442499801</v>
          </cell>
          <cell r="AY210">
            <v>4.2814209635086531E-2</v>
          </cell>
          <cell r="AZ210">
            <v>-8.2924513564766045E-2</v>
          </cell>
          <cell r="BA210">
            <v>3.6442423915990396E-2</v>
          </cell>
          <cell r="BB210">
            <v>1.725053793879483E-2</v>
          </cell>
          <cell r="BC210">
            <v>0.1045413917773248</v>
          </cell>
          <cell r="BD210">
            <v>-9.8471767131599552E-2</v>
          </cell>
          <cell r="BE210">
            <v>3.0936110331867717E-2</v>
          </cell>
          <cell r="BF210">
            <v>5.4777352627932263E-2</v>
          </cell>
          <cell r="BG210">
            <v>7.5045873444501421E-3</v>
          </cell>
          <cell r="BH210">
            <v>0.31078851952645392</v>
          </cell>
          <cell r="BI210">
            <v>5.7531173212606035E-2</v>
          </cell>
          <cell r="BJ210">
            <v>1.9231615295460802E-3</v>
          </cell>
          <cell r="BK210">
            <v>9.3540041198241664E-2</v>
          </cell>
          <cell r="BL210">
            <v>-0.1065040379340072</v>
          </cell>
          <cell r="BM210">
            <v>-7.6236666563241684E-2</v>
          </cell>
          <cell r="BN210">
            <v>1.7550609610093471E-2</v>
          </cell>
          <cell r="BO210">
            <v>4.7013859072443598E-2</v>
          </cell>
        </row>
      </sheetData>
      <sheetData sheetId="2">
        <row r="178">
          <cell r="Q178">
            <v>51031</v>
          </cell>
          <cell r="AM178">
            <v>5264</v>
          </cell>
          <cell r="AN178">
            <v>10200</v>
          </cell>
          <cell r="AO178">
            <v>1440</v>
          </cell>
          <cell r="AP178">
            <v>4078</v>
          </cell>
          <cell r="AQ178">
            <v>4376</v>
          </cell>
          <cell r="AR178">
            <v>968</v>
          </cell>
          <cell r="AS178">
            <v>19339</v>
          </cell>
          <cell r="AT178">
            <v>5366</v>
          </cell>
        </row>
        <row r="182">
          <cell r="Q182">
            <v>38245.166666666664</v>
          </cell>
          <cell r="AM182">
            <v>2852.3333333333335</v>
          </cell>
          <cell r="AN182">
            <v>6452</v>
          </cell>
          <cell r="AO182">
            <v>1361.5</v>
          </cell>
          <cell r="AP182">
            <v>3884.5</v>
          </cell>
          <cell r="AQ182">
            <v>2358.5</v>
          </cell>
          <cell r="AR182">
            <v>906</v>
          </cell>
          <cell r="AS182">
            <v>15234</v>
          </cell>
          <cell r="AT182">
            <v>5196.333333333333</v>
          </cell>
        </row>
      </sheetData>
      <sheetData sheetId="3">
        <row r="178">
          <cell r="C178">
            <v>316047</v>
          </cell>
          <cell r="J178">
            <v>61.68258626090423</v>
          </cell>
          <cell r="W178">
            <v>41999</v>
          </cell>
          <cell r="X178">
            <v>52180</v>
          </cell>
          <cell r="Y178">
            <v>11114</v>
          </cell>
          <cell r="Z178">
            <v>32902</v>
          </cell>
          <cell r="AA178">
            <v>28242</v>
          </cell>
          <cell r="AB178">
            <v>8326</v>
          </cell>
          <cell r="AC178">
            <v>104886</v>
          </cell>
          <cell r="AD178">
            <v>36398</v>
          </cell>
          <cell r="AE178">
            <v>54.06</v>
          </cell>
          <cell r="AF178">
            <v>64.55</v>
          </cell>
          <cell r="AG178">
            <v>48.12</v>
          </cell>
          <cell r="AH178">
            <v>52.98</v>
          </cell>
          <cell r="AI178">
            <v>61.16</v>
          </cell>
          <cell r="AJ178">
            <v>36.56</v>
          </cell>
          <cell r="AK178">
            <v>70.17</v>
          </cell>
          <cell r="AL178">
            <v>60.07</v>
          </cell>
        </row>
        <row r="179">
          <cell r="C179">
            <v>3.9740022109555628E-3</v>
          </cell>
          <cell r="Q179">
            <v>4.4411698491639617E-2</v>
          </cell>
          <cell r="W179">
            <v>1.0010248587839499E-3</v>
          </cell>
          <cell r="X179">
            <v>-7.5508302109287273E-3</v>
          </cell>
          <cell r="Y179">
            <v>-5.2434137607639153E-2</v>
          </cell>
          <cell r="Z179">
            <v>1.1093697182016582E-2</v>
          </cell>
          <cell r="AA179">
            <v>-2.1684910627684628E-2</v>
          </cell>
          <cell r="AB179">
            <v>-6.088098364569694E-3</v>
          </cell>
          <cell r="AC179">
            <v>7.6181875822580736E-3</v>
          </cell>
          <cell r="AD179">
            <v>5.0326080683326557E-2</v>
          </cell>
          <cell r="AM179">
            <v>6.4940319643940869E-2</v>
          </cell>
          <cell r="AN179">
            <v>6.7392214315613153E-2</v>
          </cell>
          <cell r="AO179">
            <v>2.7837259100642386E-2</v>
          </cell>
          <cell r="AP179">
            <v>7.3157894736842088E-2</v>
          </cell>
          <cell r="AQ179">
            <v>-0.10456312666257417</v>
          </cell>
          <cell r="AR179">
            <v>-7.4569789674952203E-2</v>
          </cell>
          <cell r="AS179">
            <v>7.2244400088711469E-2</v>
          </cell>
          <cell r="AT179">
            <v>3.3513097072419118E-2</v>
          </cell>
        </row>
        <row r="180">
          <cell r="C180">
            <v>1251</v>
          </cell>
          <cell r="J180">
            <v>1.5549379108616606</v>
          </cell>
          <cell r="Q180">
            <v>2170</v>
          </cell>
          <cell r="W180">
            <v>42</v>
          </cell>
          <cell r="X180">
            <v>-397</v>
          </cell>
          <cell r="Y180">
            <v>-615</v>
          </cell>
          <cell r="Z180">
            <v>361</v>
          </cell>
          <cell r="AA180">
            <v>-626</v>
          </cell>
          <cell r="AB180">
            <v>-51</v>
          </cell>
          <cell r="AC180">
            <v>793</v>
          </cell>
          <cell r="AD180">
            <v>1744</v>
          </cell>
          <cell r="AE180">
            <v>4.5600000000000023</v>
          </cell>
          <cell r="AF180">
            <v>2.3699999999999974</v>
          </cell>
          <cell r="AG180">
            <v>2.0399999999999991</v>
          </cell>
          <cell r="AH180">
            <v>0.70999999999999375</v>
          </cell>
          <cell r="AI180">
            <v>2.5999999999999943</v>
          </cell>
          <cell r="AJ180">
            <v>2.0900000000000034</v>
          </cell>
          <cell r="AK180">
            <v>0.68000000000000682</v>
          </cell>
          <cell r="AL180">
            <v>-1.3299999999999983</v>
          </cell>
          <cell r="AM180">
            <v>321</v>
          </cell>
          <cell r="AN180">
            <v>644</v>
          </cell>
          <cell r="AO180">
            <v>39</v>
          </cell>
          <cell r="AP180">
            <v>278</v>
          </cell>
          <cell r="AQ180">
            <v>-511</v>
          </cell>
          <cell r="AR180">
            <v>-78</v>
          </cell>
          <cell r="AS180">
            <v>1303</v>
          </cell>
          <cell r="AT180">
            <v>174</v>
          </cell>
        </row>
        <row r="182">
          <cell r="C182">
            <v>258102</v>
          </cell>
          <cell r="J182">
            <v>53.407213414334898</v>
          </cell>
          <cell r="W182">
            <v>25804.166666666668</v>
          </cell>
          <cell r="X182">
            <v>38260</v>
          </cell>
          <cell r="Y182">
            <v>11267.833333333334</v>
          </cell>
          <cell r="Z182">
            <v>31200.5</v>
          </cell>
          <cell r="AA182">
            <v>18378.166666666668</v>
          </cell>
          <cell r="AB182">
            <v>8004.333333333333</v>
          </cell>
          <cell r="AC182">
            <v>89389.833333333328</v>
          </cell>
          <cell r="AD182">
            <v>35797.166666666664</v>
          </cell>
          <cell r="AE182">
            <v>44.002928596802839</v>
          </cell>
          <cell r="AF182">
            <v>49.766825666492423</v>
          </cell>
          <cell r="AG182">
            <v>49.690579377875075</v>
          </cell>
          <cell r="AH182">
            <v>51.518904985497031</v>
          </cell>
          <cell r="AI182">
            <v>46.311230989670712</v>
          </cell>
          <cell r="AJ182">
            <v>35.163406904593344</v>
          </cell>
          <cell r="AK182">
            <v>59.629055336270532</v>
          </cell>
          <cell r="AL182">
            <v>59.080080779205048</v>
          </cell>
        </row>
        <row r="183">
          <cell r="C183">
            <v>-1.0080025262388048E-2</v>
          </cell>
          <cell r="Q183">
            <v>2.708351982812629E-2</v>
          </cell>
          <cell r="W183">
            <v>-4.0796728827210194E-2</v>
          </cell>
          <cell r="X183">
            <v>-3.4845783861962354E-2</v>
          </cell>
          <cell r="Y183">
            <v>-2.8621100877886163E-2</v>
          </cell>
          <cell r="Z183">
            <v>4.7121964309673192E-3</v>
          </cell>
          <cell r="AA183">
            <v>-2.0344885793228351E-2</v>
          </cell>
          <cell r="AB183">
            <v>-8.4238344964281398E-3</v>
          </cell>
          <cell r="AC183">
            <v>-5.4111490439624488E-3</v>
          </cell>
          <cell r="AD183">
            <v>2.7920688780515679E-2</v>
          </cell>
          <cell r="AM183">
            <v>4.873466032528917E-3</v>
          </cell>
          <cell r="AN183">
            <v>2.9464950537176904E-2</v>
          </cell>
          <cell r="AO183">
            <v>-7.4119076549210572E-3</v>
          </cell>
          <cell r="AP183">
            <v>7.2177753243168663E-2</v>
          </cell>
          <cell r="AQ183">
            <v>-6.5014866204162525E-2</v>
          </cell>
          <cell r="AR183">
            <v>-5.8864265927977777E-2</v>
          </cell>
          <cell r="AS183">
            <v>4.7574295439698489E-2</v>
          </cell>
          <cell r="AT183">
            <v>1.7160381051807283E-2</v>
          </cell>
        </row>
        <row r="184">
          <cell r="C184">
            <v>-2628.166666666657</v>
          </cell>
          <cell r="J184">
            <v>-0.19832909097550555</v>
          </cell>
          <cell r="Q184">
            <v>1008.5</v>
          </cell>
          <cell r="W184">
            <v>-1097.5</v>
          </cell>
          <cell r="X184">
            <v>-1381.3333333333358</v>
          </cell>
          <cell r="Y184">
            <v>-332</v>
          </cell>
          <cell r="Z184">
            <v>146.33333333333212</v>
          </cell>
          <cell r="AA184">
            <v>-381.66666666666424</v>
          </cell>
          <cell r="AB184">
            <v>-68</v>
          </cell>
          <cell r="AC184">
            <v>-486.33333333334303</v>
          </cell>
          <cell r="AD184">
            <v>972.33333333332848</v>
          </cell>
          <cell r="AE184">
            <v>3.2930245016414474</v>
          </cell>
          <cell r="AF184">
            <v>1.3374545975744638</v>
          </cell>
          <cell r="AG184">
            <v>1.3918453443401191</v>
          </cell>
          <cell r="AH184">
            <v>0.92444857868098751</v>
          </cell>
          <cell r="AI184">
            <v>-0.98401914581379657</v>
          </cell>
          <cell r="AJ184">
            <v>1.4008223565485807</v>
          </cell>
          <cell r="AK184">
            <v>-1.4870604489673056</v>
          </cell>
          <cell r="AL184">
            <v>-3.448790763611612</v>
          </cell>
          <cell r="AM184">
            <v>13.833333333333485</v>
          </cell>
          <cell r="AN184">
            <v>184.66666666666697</v>
          </cell>
          <cell r="AO184">
            <v>-10.166666666666742</v>
          </cell>
          <cell r="AP184">
            <v>261.5</v>
          </cell>
          <cell r="AQ184">
            <v>-164</v>
          </cell>
          <cell r="AR184">
            <v>-56.666666666666629</v>
          </cell>
          <cell r="AS184">
            <v>691.83333333333394</v>
          </cell>
          <cell r="AT184">
            <v>87.66666666666606</v>
          </cell>
        </row>
      </sheetData>
      <sheetData sheetId="4"/>
      <sheetData sheetId="5"/>
      <sheetData sheetId="6">
        <row r="75">
          <cell r="E75" t="str">
            <v xml:space="preserve">Nº 343 · </v>
          </cell>
          <cell r="F75" t="str">
            <v>JUNIO 25</v>
          </cell>
        </row>
        <row r="325">
          <cell r="E325" t="str">
            <v>JUNIO 25</v>
          </cell>
          <cell r="F325" t="str">
            <v>% VAR</v>
          </cell>
          <cell r="G325" t="str">
            <v>CUOTA</v>
          </cell>
        </row>
        <row r="326">
          <cell r="C326" t="str">
            <v>Baleares</v>
          </cell>
          <cell r="E326">
            <v>9726358</v>
          </cell>
          <cell r="F326">
            <v>2.6623680801239447E-2</v>
          </cell>
          <cell r="G326">
            <v>0.24950458130344697</v>
          </cell>
        </row>
        <row r="327">
          <cell r="C327" t="str">
            <v>Cataluña</v>
          </cell>
          <cell r="E327">
            <v>6890423</v>
          </cell>
          <cell r="F327">
            <v>-2.3753302709536017E-3</v>
          </cell>
          <cell r="G327">
            <v>0.17675599701539271</v>
          </cell>
        </row>
        <row r="328">
          <cell r="C328" t="str">
            <v>Andalucía</v>
          </cell>
          <cell r="E328">
            <v>6009338</v>
          </cell>
          <cell r="F328">
            <v>3.2242139494808697E-2</v>
          </cell>
          <cell r="G328">
            <v>0.15415403808916897</v>
          </cell>
        </row>
        <row r="329">
          <cell r="C329" t="str">
            <v>Canarias</v>
          </cell>
          <cell r="E329">
            <v>5673334</v>
          </cell>
          <cell r="F329">
            <v>-3.6943500871299273E-3</v>
          </cell>
          <cell r="G329">
            <v>0.14553472371309076</v>
          </cell>
        </row>
        <row r="330">
          <cell r="C330" t="str">
            <v>C. Valenciana</v>
          </cell>
          <cell r="E330">
            <v>3195782</v>
          </cell>
          <cell r="F330">
            <v>2.8699652323439295E-2</v>
          </cell>
          <cell r="G330">
            <v>8.1979529218140265E-2</v>
          </cell>
        </row>
        <row r="331">
          <cell r="C331" t="str">
            <v>Madrid</v>
          </cell>
          <cell r="E331">
            <v>2412755</v>
          </cell>
          <cell r="F331">
            <v>2.8192728366767561E-2</v>
          </cell>
          <cell r="G331">
            <v>6.1892994897247068E-2</v>
          </cell>
        </row>
        <row r="332">
          <cell r="C332" t="str">
            <v>España</v>
          </cell>
          <cell r="E332">
            <v>38982683</v>
          </cell>
          <cell r="F332">
            <v>2.0884583009003865E-2</v>
          </cell>
          <cell r="G332">
            <v>1</v>
          </cell>
        </row>
        <row r="334">
          <cell r="E334" t="str">
            <v>JUNIO 25</v>
          </cell>
          <cell r="F334" t="str">
            <v>% VAR</v>
          </cell>
          <cell r="G334" t="str">
            <v>CUOTA</v>
          </cell>
        </row>
        <row r="335">
          <cell r="C335" t="str">
            <v>Andalucía</v>
          </cell>
          <cell r="E335">
            <v>2645739</v>
          </cell>
          <cell r="F335">
            <v>-3.8551069395320603E-5</v>
          </cell>
          <cell r="G335">
            <v>0.21701053023215527</v>
          </cell>
        </row>
        <row r="336">
          <cell r="C336" t="str">
            <v>Cataluña</v>
          </cell>
          <cell r="E336">
            <v>1869312</v>
          </cell>
          <cell r="F336">
            <v>-1.7324583076622213E-2</v>
          </cell>
          <cell r="G336">
            <v>0.15332592832827827</v>
          </cell>
        </row>
        <row r="337">
          <cell r="C337" t="str">
            <v>C. Valenciana</v>
          </cell>
          <cell r="E337">
            <v>1594659</v>
          </cell>
          <cell r="F337">
            <v>5.4659865446817779E-3</v>
          </cell>
          <cell r="G337">
            <v>0.13079816078966161</v>
          </cell>
        </row>
        <row r="338">
          <cell r="C338" t="str">
            <v>Madrid</v>
          </cell>
          <cell r="E338">
            <v>976673</v>
          </cell>
          <cell r="F338">
            <v>-3.9751097232928023E-2</v>
          </cell>
          <cell r="G338">
            <v>8.0109309948347057E-2</v>
          </cell>
        </row>
        <row r="339">
          <cell r="C339" t="str">
            <v>Canarias</v>
          </cell>
          <cell r="E339">
            <v>894049</v>
          </cell>
          <cell r="F339">
            <v>-3.489932306323873E-2</v>
          </cell>
          <cell r="G339">
            <v>7.3332270319758752E-2</v>
          </cell>
        </row>
        <row r="340">
          <cell r="C340" t="str">
            <v>Baleares</v>
          </cell>
          <cell r="E340">
            <v>689765</v>
          </cell>
          <cell r="F340">
            <v>-0.1955436595407205</v>
          </cell>
          <cell r="G340">
            <v>5.6576354805059223E-2</v>
          </cell>
        </row>
        <row r="341">
          <cell r="C341" t="str">
            <v>España</v>
          </cell>
          <cell r="E341">
            <v>12191754</v>
          </cell>
          <cell r="F341">
            <v>-1.2636115538806836E-2</v>
          </cell>
          <cell r="G341">
            <v>1</v>
          </cell>
        </row>
        <row r="343">
          <cell r="E343" t="str">
            <v>JUNIO 25</v>
          </cell>
          <cell r="F343" t="str">
            <v>% VAR</v>
          </cell>
          <cell r="G343" t="str">
            <v>CUOTA</v>
          </cell>
        </row>
        <row r="344">
          <cell r="C344" t="str">
            <v>Baleares</v>
          </cell>
          <cell r="E344">
            <v>9036593</v>
          </cell>
          <cell r="F344">
            <v>4.8730992272789653E-2</v>
          </cell>
          <cell r="G344">
            <v>0.33730047211128811</v>
          </cell>
        </row>
        <row r="345">
          <cell r="C345" t="str">
            <v>Cataluña</v>
          </cell>
          <cell r="E345">
            <v>5021111</v>
          </cell>
          <cell r="F345">
            <v>3.306983369770089E-3</v>
          </cell>
          <cell r="G345">
            <v>0.18741832356765231</v>
          </cell>
        </row>
        <row r="346">
          <cell r="C346" t="str">
            <v>Canarias</v>
          </cell>
          <cell r="E346">
            <v>4779285</v>
          </cell>
          <cell r="F346">
            <v>2.3687125248348373E-3</v>
          </cell>
          <cell r="G346">
            <v>0.17839191018721298</v>
          </cell>
        </row>
        <row r="347">
          <cell r="C347" t="str">
            <v>Andalucía</v>
          </cell>
          <cell r="E347">
            <v>3363599</v>
          </cell>
          <cell r="F347">
            <v>5.9136058845107975E-2</v>
          </cell>
          <cell r="G347">
            <v>0.12554992027338804</v>
          </cell>
        </row>
        <row r="348">
          <cell r="C348" t="str">
            <v>C. Valenciana</v>
          </cell>
          <cell r="E348">
            <v>1601123</v>
          </cell>
          <cell r="F348">
            <v>5.2932596446740643E-2</v>
          </cell>
          <cell r="G348">
            <v>5.9763623725030211E-2</v>
          </cell>
        </row>
        <row r="349">
          <cell r="C349" t="str">
            <v>Madrid</v>
          </cell>
          <cell r="E349">
            <v>1436083</v>
          </cell>
          <cell r="F349">
            <v>8.0171794553571152E-2</v>
          </cell>
          <cell r="G349">
            <v>5.3603329694166257E-2</v>
          </cell>
        </row>
        <row r="350">
          <cell r="C350" t="str">
            <v>España</v>
          </cell>
          <cell r="E350">
            <v>26790929</v>
          </cell>
          <cell r="F350">
            <v>3.6904268065795165E-2</v>
          </cell>
          <cell r="G350">
            <v>1</v>
          </cell>
        </row>
        <row r="484">
          <cell r="D484" t="str">
            <v>129,13 €</v>
          </cell>
          <cell r="E484">
            <v>7.6083333333333281E-2</v>
          </cell>
          <cell r="F484">
            <v>9.1299999999999955</v>
          </cell>
          <cell r="G484" t="str">
            <v>92,97 €</v>
          </cell>
          <cell r="H484">
            <v>0.11248055522316625</v>
          </cell>
          <cell r="I484">
            <v>9.4000000000000057</v>
          </cell>
        </row>
        <row r="485">
          <cell r="D485" t="str">
            <v>157,03 €</v>
          </cell>
          <cell r="E485">
            <v>0.10042046250875969</v>
          </cell>
          <cell r="F485">
            <v>14.330000000000013</v>
          </cell>
          <cell r="G485" t="str">
            <v>136,92 €</v>
          </cell>
          <cell r="H485">
            <v>0.11552875998044643</v>
          </cell>
          <cell r="I485">
            <v>14.179999999999993</v>
          </cell>
        </row>
        <row r="486">
          <cell r="D486" t="str">
            <v>119,02 €</v>
          </cell>
          <cell r="E486">
            <v>4.5594307300360182E-2</v>
          </cell>
          <cell r="F486">
            <v>5.1899999999999977</v>
          </cell>
          <cell r="G486" t="str">
            <v>97,14 €</v>
          </cell>
          <cell r="H486">
            <v>7.0177371378208786E-2</v>
          </cell>
          <cell r="I486">
            <v>6.3700000000000045</v>
          </cell>
        </row>
        <row r="487">
          <cell r="D487" t="str">
            <v>135,26 €</v>
          </cell>
          <cell r="E487">
            <v>8.6502609992542556E-3</v>
          </cell>
          <cell r="F487">
            <v>1.1599999999999966</v>
          </cell>
          <cell r="G487" t="str">
            <v>104,70 €</v>
          </cell>
          <cell r="H487">
            <v>2.9701022816679634E-2</v>
          </cell>
          <cell r="I487">
            <v>3.019999999999996</v>
          </cell>
        </row>
        <row r="488">
          <cell r="D488" t="str">
            <v>116,04 €</v>
          </cell>
          <cell r="E488">
            <v>3.0276125366243578E-2</v>
          </cell>
          <cell r="F488">
            <v>3.4100000000000108</v>
          </cell>
          <cell r="G488" t="str">
            <v>88,75 €</v>
          </cell>
          <cell r="H488">
            <v>4.7692126077204744E-2</v>
          </cell>
          <cell r="I488">
            <v>4.0400000000000063</v>
          </cell>
        </row>
        <row r="489">
          <cell r="D489" t="str">
            <v>156,04 €</v>
          </cell>
          <cell r="E489">
            <v>3.3514372764604561E-2</v>
          </cell>
          <cell r="F489">
            <v>5.0600000000000023</v>
          </cell>
          <cell r="G489" t="str">
            <v>121,45 €</v>
          </cell>
          <cell r="H489">
            <v>1.1830375739398491E-2</v>
          </cell>
          <cell r="I489">
            <v>1.4200000000000017</v>
          </cell>
        </row>
        <row r="490">
          <cell r="D490" t="str">
            <v>129,50 €</v>
          </cell>
          <cell r="E490">
            <v>5.4989816700611094E-2</v>
          </cell>
          <cell r="F490">
            <v>6.75</v>
          </cell>
          <cell r="G490" t="str">
            <v>97,22 €</v>
          </cell>
          <cell r="H490">
            <v>7.7946557267989824E-2</v>
          </cell>
          <cell r="I490">
            <v>7.0300000000000011</v>
          </cell>
        </row>
        <row r="493">
          <cell r="D493" t="str">
            <v>101,89 €</v>
          </cell>
          <cell r="E493">
            <v>0.1381814119749778</v>
          </cell>
          <cell r="F493">
            <v>12.370000000000005</v>
          </cell>
          <cell r="G493" t="str">
            <v>68,24 €</v>
          </cell>
          <cell r="H493">
            <v>0.2948766603415558</v>
          </cell>
          <cell r="I493">
            <v>15.539999999999992</v>
          </cell>
        </row>
        <row r="494">
          <cell r="D494" t="str">
            <v>125,15 €</v>
          </cell>
          <cell r="E494">
            <v>-3.1496672341742693E-2</v>
          </cell>
          <cell r="F494">
            <v>-4.0699999999999932</v>
          </cell>
          <cell r="G494" t="str">
            <v>90,78 €</v>
          </cell>
          <cell r="H494">
            <v>1.2040133779264162E-2</v>
          </cell>
          <cell r="I494">
            <v>1.0799999999999983</v>
          </cell>
        </row>
        <row r="495">
          <cell r="D495" t="str">
            <v>78,93 €</v>
          </cell>
          <cell r="E495">
            <v>-3.7791052054126473E-2</v>
          </cell>
          <cell r="F495">
            <v>-3.0999999999999943</v>
          </cell>
          <cell r="G495" t="str">
            <v>45,35 €</v>
          </cell>
          <cell r="H495">
            <v>6.1812221962069813E-2</v>
          </cell>
          <cell r="I495">
            <v>2.6400000000000006</v>
          </cell>
        </row>
        <row r="496">
          <cell r="D496" t="str">
            <v>92,56 €</v>
          </cell>
          <cell r="E496">
            <v>3.7203047960555846E-2</v>
          </cell>
          <cell r="F496">
            <v>3.3200000000000074</v>
          </cell>
          <cell r="G496" t="str">
            <v>57,14 €</v>
          </cell>
          <cell r="H496">
            <v>4.7671433810047681E-2</v>
          </cell>
          <cell r="I496">
            <v>2.6000000000000014</v>
          </cell>
        </row>
        <row r="497">
          <cell r="D497" t="str">
            <v>112,55 €</v>
          </cell>
          <cell r="E497">
            <v>0.12213359920239286</v>
          </cell>
          <cell r="F497">
            <v>12.25</v>
          </cell>
          <cell r="G497" t="str">
            <v>76,57 €</v>
          </cell>
          <cell r="H497">
            <v>0.16509433962264142</v>
          </cell>
          <cell r="I497">
            <v>10.849999999999994</v>
          </cell>
        </row>
        <row r="498">
          <cell r="D498" t="str">
            <v>65,74 €</v>
          </cell>
          <cell r="E498">
            <v>6.9986979166666519E-2</v>
          </cell>
          <cell r="F498">
            <v>4.2999999999999972</v>
          </cell>
          <cell r="G498" t="str">
            <v>28,75 €</v>
          </cell>
          <cell r="H498">
            <v>0.17779598525194595</v>
          </cell>
          <cell r="I498">
            <v>4.34</v>
          </cell>
        </row>
        <row r="499">
          <cell r="D499" t="str">
            <v>158,65 €</v>
          </cell>
          <cell r="E499">
            <v>0.13192066210045672</v>
          </cell>
          <cell r="F499">
            <v>18.490000000000009</v>
          </cell>
          <cell r="G499" t="str">
            <v>129,78 €</v>
          </cell>
          <cell r="H499">
            <v>0.13503585796746553</v>
          </cell>
          <cell r="I499">
            <v>15.439999999999998</v>
          </cell>
        </row>
        <row r="500">
          <cell r="D500" t="str">
            <v>127,70 €</v>
          </cell>
          <cell r="E500">
            <v>4.9129148866250416E-2</v>
          </cell>
          <cell r="F500">
            <v>5.980000000000004</v>
          </cell>
          <cell r="G500" t="str">
            <v>92,69 €</v>
          </cell>
          <cell r="H500">
            <v>7.0076194874162834E-2</v>
          </cell>
          <cell r="I500">
            <v>6.0699999999999932</v>
          </cell>
        </row>
        <row r="638">
          <cell r="E638" t="str">
            <v>ENE-JUN 25</v>
          </cell>
          <cell r="F638" t="str">
            <v>% VAR</v>
          </cell>
          <cell r="G638" t="str">
            <v>CUOTA</v>
          </cell>
        </row>
        <row r="639">
          <cell r="C639" t="str">
            <v>Canarias</v>
          </cell>
          <cell r="E639">
            <v>35123669</v>
          </cell>
          <cell r="F639">
            <v>-1.3254654795812337E-3</v>
          </cell>
          <cell r="G639">
            <v>0.21777183068163683</v>
          </cell>
        </row>
        <row r="640">
          <cell r="C640" t="str">
            <v>Cataluña</v>
          </cell>
          <cell r="E640">
            <v>26155694</v>
          </cell>
          <cell r="F640">
            <v>-3.5055253971527645E-3</v>
          </cell>
          <cell r="G640">
            <v>0.16216908789137902</v>
          </cell>
        </row>
        <row r="641">
          <cell r="C641" t="str">
            <v>Andalucía</v>
          </cell>
          <cell r="E641">
            <v>25433444</v>
          </cell>
          <cell r="F641">
            <v>-1.5478392967341104E-2</v>
          </cell>
          <cell r="G641">
            <v>0.1576910333717953</v>
          </cell>
        </row>
        <row r="642">
          <cell r="C642" t="str">
            <v>Baleares</v>
          </cell>
          <cell r="E642">
            <v>23886823</v>
          </cell>
          <cell r="F642">
            <v>1.3008393015054631E-2</v>
          </cell>
          <cell r="G642">
            <v>0.14810175935430403</v>
          </cell>
        </row>
        <row r="643">
          <cell r="C643" t="str">
            <v>C. Valenciana</v>
          </cell>
          <cell r="E643">
            <v>14114059</v>
          </cell>
          <cell r="F643">
            <v>3.9989065178775984E-3</v>
          </cell>
          <cell r="G643">
            <v>8.7509208299925409E-2</v>
          </cell>
        </row>
        <row r="644">
          <cell r="C644" t="str">
            <v>Madrid</v>
          </cell>
          <cell r="E644">
            <v>13514852</v>
          </cell>
          <cell r="F644">
            <v>2.8808475251842047E-2</v>
          </cell>
          <cell r="G644">
            <v>8.379403818636888E-2</v>
          </cell>
        </row>
        <row r="645">
          <cell r="C645" t="str">
            <v>España</v>
          </cell>
          <cell r="E645">
            <v>161286558</v>
          </cell>
          <cell r="F645">
            <v>4.4047097416750614E-3</v>
          </cell>
          <cell r="G645">
            <v>1</v>
          </cell>
        </row>
        <row r="647">
          <cell r="E647" t="str">
            <v>ENE-JUN 25</v>
          </cell>
          <cell r="F647" t="str">
            <v>% VAR</v>
          </cell>
          <cell r="G647" t="str">
            <v>CUOTA</v>
          </cell>
        </row>
        <row r="648">
          <cell r="C648" t="str">
            <v>Andalucía</v>
          </cell>
          <cell r="E648">
            <v>10583654</v>
          </cell>
          <cell r="F648">
            <v>-4.8914393386324084E-2</v>
          </cell>
          <cell r="G648">
            <v>0.19803256522227899</v>
          </cell>
        </row>
        <row r="649">
          <cell r="C649" t="str">
            <v>Cataluña</v>
          </cell>
          <cell r="E649">
            <v>7622548</v>
          </cell>
          <cell r="F649">
            <v>1.8176251777873409E-2</v>
          </cell>
          <cell r="G649">
            <v>0.14262680298977576</v>
          </cell>
        </row>
        <row r="650">
          <cell r="C650" t="str">
            <v>C. Valenciana</v>
          </cell>
          <cell r="E650">
            <v>6579906</v>
          </cell>
          <cell r="F650">
            <v>-1.6320786858934344E-2</v>
          </cell>
          <cell r="G650">
            <v>0.1231177497017065</v>
          </cell>
        </row>
        <row r="651">
          <cell r="C651" t="str">
            <v>Madrid</v>
          </cell>
          <cell r="E651">
            <v>5645150</v>
          </cell>
          <cell r="F651">
            <v>-2.5919011070925757E-2</v>
          </cell>
          <cell r="G651">
            <v>0.10562736986342791</v>
          </cell>
        </row>
        <row r="652">
          <cell r="C652" t="str">
            <v>Canarias</v>
          </cell>
          <cell r="E652">
            <v>3887810</v>
          </cell>
          <cell r="F652">
            <v>2.6079912896752599E-3</v>
          </cell>
          <cell r="G652">
            <v>7.2745479717763684E-2</v>
          </cell>
        </row>
        <row r="653">
          <cell r="C653" t="str">
            <v>Baleares</v>
          </cell>
          <cell r="E653">
            <v>2353071</v>
          </cell>
          <cell r="F653">
            <v>1.7760311486676672E-2</v>
          </cell>
          <cell r="G653">
            <v>4.4028715061939214E-2</v>
          </cell>
        </row>
        <row r="654">
          <cell r="C654" t="str">
            <v>España</v>
          </cell>
          <cell r="E654">
            <v>53444008</v>
          </cell>
          <cell r="F654">
            <v>-6.8860523258214013E-3</v>
          </cell>
          <cell r="G654">
            <v>1</v>
          </cell>
        </row>
        <row r="656">
          <cell r="E656" t="str">
            <v>ENE-JUN 25</v>
          </cell>
          <cell r="F656" t="str">
            <v>% VAR</v>
          </cell>
          <cell r="G656" t="str">
            <v>CUOTA</v>
          </cell>
        </row>
        <row r="657">
          <cell r="C657" t="str">
            <v>Canarias</v>
          </cell>
          <cell r="E657">
            <v>31235859</v>
          </cell>
          <cell r="F657">
            <v>-1.8128893074331742E-3</v>
          </cell>
          <cell r="G657">
            <v>0.28964317887512858</v>
          </cell>
        </row>
        <row r="658">
          <cell r="C658" t="str">
            <v>Baleares</v>
          </cell>
          <cell r="E658">
            <v>21533753</v>
          </cell>
          <cell r="F658">
            <v>1.2491868681109963E-2</v>
          </cell>
          <cell r="G658">
            <v>0.19967770606314483</v>
          </cell>
        </row>
        <row r="659">
          <cell r="C659" t="str">
            <v>Cataluña</v>
          </cell>
          <cell r="E659">
            <v>18533147</v>
          </cell>
          <cell r="F659">
            <v>-1.2157355960700666E-2</v>
          </cell>
          <cell r="G659">
            <v>0.17185375345816656</v>
          </cell>
        </row>
        <row r="660">
          <cell r="C660" t="str">
            <v>Andalucía</v>
          </cell>
          <cell r="E660">
            <v>14849789</v>
          </cell>
          <cell r="F660">
            <v>9.8235809737012847E-3</v>
          </cell>
          <cell r="G660">
            <v>0.13769879328706527</v>
          </cell>
        </row>
        <row r="661">
          <cell r="C661" t="str">
            <v>Madrid</v>
          </cell>
          <cell r="E661">
            <v>7869704</v>
          </cell>
          <cell r="F661">
            <v>7.2012965987304556E-2</v>
          </cell>
          <cell r="G661">
            <v>7.2974016285779597E-2</v>
          </cell>
        </row>
        <row r="662">
          <cell r="C662" t="str">
            <v>C. Valenciana</v>
          </cell>
          <cell r="E662">
            <v>7534153</v>
          </cell>
          <cell r="F662">
            <v>2.2444466610076486E-2</v>
          </cell>
          <cell r="G662">
            <v>6.9862526433212127E-2</v>
          </cell>
        </row>
        <row r="663">
          <cell r="C663" t="str">
            <v>España</v>
          </cell>
          <cell r="E663">
            <v>107842550</v>
          </cell>
          <cell r="F663">
            <v>1.0095801818344796E-2</v>
          </cell>
          <cell r="G663">
            <v>1</v>
          </cell>
        </row>
        <row r="796">
          <cell r="D796" t="str">
            <v>109,47 €</v>
          </cell>
          <cell r="E796">
            <v>4.2670730545766311E-2</v>
          </cell>
          <cell r="F796">
            <v>4.480000000000004</v>
          </cell>
          <cell r="G796" t="str">
            <v>70,10 €</v>
          </cell>
          <cell r="H796">
            <v>5.3026888989034182E-2</v>
          </cell>
          <cell r="I796">
            <v>3.5300000000000011</v>
          </cell>
        </row>
        <row r="797">
          <cell r="D797" t="str">
            <v>130,01 €</v>
          </cell>
          <cell r="E797">
            <v>7.7311899237653137E-2</v>
          </cell>
          <cell r="F797">
            <v>9.3299999999999841</v>
          </cell>
          <cell r="G797" t="str">
            <v>101,41 €</v>
          </cell>
          <cell r="H797">
            <v>9.7510822510822326E-2</v>
          </cell>
          <cell r="I797">
            <v>9.0099999999999909</v>
          </cell>
        </row>
        <row r="798">
          <cell r="D798" t="str">
            <v>138,78 €</v>
          </cell>
          <cell r="E798">
            <v>5.6727328104774211E-2</v>
          </cell>
          <cell r="F798">
            <v>7.4499999999999886</v>
          </cell>
          <cell r="G798" t="str">
            <v>115,81 €</v>
          </cell>
          <cell r="H798">
            <v>6.5801582919197577E-2</v>
          </cell>
          <cell r="I798">
            <v>7.1500000000000057</v>
          </cell>
        </row>
        <row r="799">
          <cell r="D799" t="str">
            <v>132,60 €</v>
          </cell>
          <cell r="E799">
            <v>4.8718759886112073E-2</v>
          </cell>
          <cell r="F799">
            <v>6.1599999999999966</v>
          </cell>
          <cell r="G799" t="str">
            <v>90,81 €</v>
          </cell>
          <cell r="H799">
            <v>5.519405066232852E-2</v>
          </cell>
          <cell r="I799">
            <v>4.75</v>
          </cell>
        </row>
        <row r="800">
          <cell r="D800" t="str">
            <v>92,61 €</v>
          </cell>
          <cell r="E800">
            <v>1.1799410029498469E-2</v>
          </cell>
          <cell r="F800">
            <v>1.0799999999999983</v>
          </cell>
          <cell r="G800" t="str">
            <v>62,07 €</v>
          </cell>
          <cell r="H800">
            <v>5.3449951409134666E-3</v>
          </cell>
          <cell r="I800">
            <v>0.32999999999999829</v>
          </cell>
        </row>
        <row r="801">
          <cell r="D801" t="str">
            <v>147,88 €</v>
          </cell>
          <cell r="E801">
            <v>0.10218379667585897</v>
          </cell>
          <cell r="F801">
            <v>13.710000000000008</v>
          </cell>
          <cell r="G801" t="str">
            <v>107,54 €</v>
          </cell>
          <cell r="H801">
            <v>0.10026601186822193</v>
          </cell>
          <cell r="I801">
            <v>9.8000000000000114</v>
          </cell>
        </row>
        <row r="802">
          <cell r="D802" t="str">
            <v>118,66 €</v>
          </cell>
          <cell r="E802">
            <v>5.6445868945868893E-2</v>
          </cell>
          <cell r="F802">
            <v>6.3400000000000034</v>
          </cell>
          <cell r="G802" t="str">
            <v>79,71 €</v>
          </cell>
          <cell r="H802">
            <v>6.8212275529348609E-2</v>
          </cell>
          <cell r="I802">
            <v>5.0899999999999892</v>
          </cell>
        </row>
        <row r="806">
          <cell r="D806" t="str">
            <v>78,56 €</v>
          </cell>
          <cell r="E806">
            <v>0.11054566016398093</v>
          </cell>
          <cell r="F806">
            <v>7.8200000000000074</v>
          </cell>
          <cell r="G806" t="str">
            <v>45,88 €</v>
          </cell>
          <cell r="H806">
            <v>0.22542735042735051</v>
          </cell>
          <cell r="I806">
            <v>8.4400000000000048</v>
          </cell>
        </row>
        <row r="807">
          <cell r="D807" t="str">
            <v>99,84 €</v>
          </cell>
          <cell r="E807">
            <v>-2.3187555033753915E-2</v>
          </cell>
          <cell r="F807">
            <v>-2.3699999999999903</v>
          </cell>
          <cell r="G807" t="str">
            <v>58,73 €</v>
          </cell>
          <cell r="H807">
            <v>2.7317739457060064E-3</v>
          </cell>
          <cell r="I807">
            <v>0.15999999999999659</v>
          </cell>
        </row>
        <row r="808">
          <cell r="D808" t="str">
            <v>90,10 €</v>
          </cell>
          <cell r="E808">
            <v>-2.2192632046169614E-4</v>
          </cell>
          <cell r="F808">
            <v>-2.0000000000010232E-2</v>
          </cell>
          <cell r="G808" t="str">
            <v>53,86 €</v>
          </cell>
          <cell r="H808">
            <v>6.6957210776545262E-2</v>
          </cell>
          <cell r="I808">
            <v>3.3800000000000026</v>
          </cell>
        </row>
        <row r="809">
          <cell r="D809" t="str">
            <v>97,13 €</v>
          </cell>
          <cell r="E809">
            <v>6.2807747018273297E-2</v>
          </cell>
          <cell r="F809">
            <v>5.7399999999999949</v>
          </cell>
          <cell r="G809" t="str">
            <v>57,31 €</v>
          </cell>
          <cell r="H809">
            <v>8.9750903213538624E-2</v>
          </cell>
          <cell r="I809">
            <v>4.7199999999999989</v>
          </cell>
        </row>
        <row r="810">
          <cell r="D810" t="str">
            <v>92,36 €</v>
          </cell>
          <cell r="E810">
            <v>0.11036306804520302</v>
          </cell>
          <cell r="F810">
            <v>9.1799999999999926</v>
          </cell>
          <cell r="G810" t="str">
            <v>49,10 €</v>
          </cell>
          <cell r="H810">
            <v>7.9595426561125837E-2</v>
          </cell>
          <cell r="I810">
            <v>3.6200000000000045</v>
          </cell>
        </row>
        <row r="811">
          <cell r="D811" t="str">
            <v>66,57 €</v>
          </cell>
          <cell r="E811">
            <v>4.5219029674988143E-2</v>
          </cell>
          <cell r="F811">
            <v>2.8799999999999955</v>
          </cell>
          <cell r="G811" t="str">
            <v>28,17 €</v>
          </cell>
          <cell r="H811">
            <v>0.12097095105451672</v>
          </cell>
          <cell r="I811">
            <v>3.0400000000000027</v>
          </cell>
        </row>
        <row r="812">
          <cell r="D812" t="str">
            <v>121,78 €</v>
          </cell>
          <cell r="E812">
            <v>5.4737571453317146E-2</v>
          </cell>
          <cell r="F812">
            <v>6.3200000000000074</v>
          </cell>
          <cell r="G812" t="str">
            <v>87,70 €</v>
          </cell>
          <cell r="H812">
            <v>4.008538899430758E-2</v>
          </cell>
          <cell r="I812">
            <v>3.3800000000000097</v>
          </cell>
        </row>
        <row r="813">
          <cell r="D813" t="str">
            <v>129,38 €</v>
          </cell>
          <cell r="E813">
            <v>3.8029525032092337E-2</v>
          </cell>
          <cell r="F813">
            <v>4.7399999999999949</v>
          </cell>
          <cell r="G813" t="str">
            <v>90,08 €</v>
          </cell>
          <cell r="H813">
            <v>1.3957676722197165E-2</v>
          </cell>
          <cell r="I813">
            <v>1.2399999999999949</v>
          </cell>
        </row>
        <row r="833">
          <cell r="D833" t="str">
            <v>Jul.25</v>
          </cell>
          <cell r="F833" t="str">
            <v>Ago.25</v>
          </cell>
          <cell r="H833" t="str">
            <v>Sep.25</v>
          </cell>
        </row>
        <row r="835">
          <cell r="C835">
            <v>6797.364998266622</v>
          </cell>
          <cell r="D835">
            <v>2.6309527250568721</v>
          </cell>
          <cell r="E835">
            <v>7684.4792583762801</v>
          </cell>
          <cell r="F835">
            <v>3.2886215186120324</v>
          </cell>
          <cell r="G835">
            <v>6209.8595817602145</v>
          </cell>
          <cell r="H835">
            <v>2.1260557048594677</v>
          </cell>
          <cell r="I835">
            <v>45990.002500483781</v>
          </cell>
          <cell r="J835">
            <v>5.196545316943002E-2</v>
          </cell>
        </row>
        <row r="836">
          <cell r="C836">
            <v>905.14556728534103</v>
          </cell>
          <cell r="D836">
            <v>3.4619980940153852</v>
          </cell>
          <cell r="E836">
            <v>1021.3832702902007</v>
          </cell>
          <cell r="F836">
            <v>2.1986242173082928</v>
          </cell>
          <cell r="G836">
            <v>671.05910406193675</v>
          </cell>
          <cell r="H836">
            <v>1.8563396665806806</v>
          </cell>
          <cell r="I836">
            <v>4625.6201258077735</v>
          </cell>
          <cell r="J836">
            <v>1.4830583487261322</v>
          </cell>
        </row>
        <row r="837">
          <cell r="C837">
            <v>1277.4333883121019</v>
          </cell>
          <cell r="D837">
            <v>1.1762711896812874</v>
          </cell>
          <cell r="E837">
            <v>1401.694478462578</v>
          </cell>
          <cell r="F837">
            <v>3.4191445669562057</v>
          </cell>
          <cell r="G837">
            <v>1034.8575860547537</v>
          </cell>
          <cell r="H837">
            <v>2.9320869099865519</v>
          </cell>
          <cell r="I837">
            <v>7187.7758617562131</v>
          </cell>
          <cell r="J837">
            <v>0.57017936492754018</v>
          </cell>
        </row>
        <row r="838">
          <cell r="C838">
            <v>142.19977987842222</v>
          </cell>
          <cell r="D838">
            <v>11.626419768129281</v>
          </cell>
          <cell r="E838">
            <v>166.94406381439501</v>
          </cell>
          <cell r="F838">
            <v>11.928813434881889</v>
          </cell>
          <cell r="G838">
            <v>182.02452475970827</v>
          </cell>
          <cell r="H838">
            <v>2.9259399263264072</v>
          </cell>
          <cell r="I838">
            <v>1518.1499098934091</v>
          </cell>
          <cell r="J838">
            <v>2.372329421141572</v>
          </cell>
        </row>
        <row r="839">
          <cell r="C839">
            <v>560.05435009206747</v>
          </cell>
          <cell r="D839">
            <v>8.1344656922767626</v>
          </cell>
          <cell r="E839">
            <v>667.0383199844814</v>
          </cell>
          <cell r="F839">
            <v>9.7299219735908906</v>
          </cell>
          <cell r="G839">
            <v>598.64562520331629</v>
          </cell>
          <cell r="H839">
            <v>5.3595565597105832</v>
          </cell>
          <cell r="I839">
            <v>4768.1757244230175</v>
          </cell>
          <cell r="J839">
            <v>4.1658405089916926</v>
          </cell>
        </row>
        <row r="840">
          <cell r="C840">
            <v>663.25087299654979</v>
          </cell>
          <cell r="D840">
            <v>-0.20690237869872874</v>
          </cell>
          <cell r="E840">
            <v>800.49529578283261</v>
          </cell>
          <cell r="F840">
            <v>0.88945775004884808</v>
          </cell>
          <cell r="G840">
            <v>546.37518326695033</v>
          </cell>
          <cell r="H840">
            <v>0.5434419782324369</v>
          </cell>
          <cell r="I840">
            <v>3563.4345147717163</v>
          </cell>
          <cell r="J840">
            <v>-2.2296088050195664</v>
          </cell>
        </row>
        <row r="841">
          <cell r="C841">
            <v>93.190514418929084</v>
          </cell>
          <cell r="D841">
            <v>7.5072556544294571</v>
          </cell>
          <cell r="E841">
            <v>115.37409488876469</v>
          </cell>
          <cell r="F841">
            <v>3.2633671852755697</v>
          </cell>
          <cell r="G841">
            <v>101.98154623003445</v>
          </cell>
          <cell r="H841">
            <v>4.6018218678234319</v>
          </cell>
          <cell r="I841">
            <v>823.4625857753532</v>
          </cell>
          <cell r="J841">
            <v>3.4172035490419717</v>
          </cell>
        </row>
        <row r="842">
          <cell r="C842">
            <v>2550.7270864743759</v>
          </cell>
          <cell r="D842">
            <v>1.6961303282802476</v>
          </cell>
          <cell r="E842">
            <v>2823.433133165549</v>
          </cell>
          <cell r="F842">
            <v>2.069200948073032</v>
          </cell>
          <cell r="G842">
            <v>2355.4429754783355</v>
          </cell>
          <cell r="H842">
            <v>0.8175590507868975</v>
          </cell>
          <cell r="I842">
            <v>17608.08250427731</v>
          </cell>
          <cell r="J842">
            <v>-1.1446489639391899</v>
          </cell>
        </row>
        <row r="843">
          <cell r="C843">
            <v>605.36343880883635</v>
          </cell>
          <cell r="D843">
            <v>4.2172199158906238</v>
          </cell>
          <cell r="E843">
            <v>688.11660198747859</v>
          </cell>
          <cell r="F843">
            <v>4.7929474703916668</v>
          </cell>
          <cell r="G843">
            <v>719.47303670517863</v>
          </cell>
          <cell r="H843">
            <v>3.6594133630101027</v>
          </cell>
          <cell r="I843">
            <v>5895.3022737789915</v>
          </cell>
          <cell r="J843">
            <v>-0.88094126872294964</v>
          </cell>
        </row>
        <row r="847">
          <cell r="C847">
            <v>65.507757793514045</v>
          </cell>
          <cell r="D847">
            <v>0.70775779351404822</v>
          </cell>
          <cell r="E847">
            <v>73.20209597720303</v>
          </cell>
          <cell r="F847">
            <v>0.98209597720303066</v>
          </cell>
          <cell r="G847">
            <v>63.171906823677809</v>
          </cell>
          <cell r="H847">
            <v>0.3219068236778071</v>
          </cell>
          <cell r="I847">
            <v>58.744388549068027</v>
          </cell>
          <cell r="J847">
            <v>4.742720269922529E-2</v>
          </cell>
        </row>
        <row r="848">
          <cell r="C848">
            <v>63.07306086423776</v>
          </cell>
          <cell r="D848">
            <v>0.9330608642377598</v>
          </cell>
          <cell r="E848">
            <v>70.473645404772014</v>
          </cell>
          <cell r="F848">
            <v>0.32364540477200876</v>
          </cell>
          <cell r="G848">
            <v>52.194669405986069</v>
          </cell>
          <cell r="H848">
            <v>4.4669405986070387E-2</v>
          </cell>
          <cell r="I848">
            <v>51.971421026299801</v>
          </cell>
          <cell r="J848">
            <v>1.5746530774574978</v>
          </cell>
        </row>
        <row r="849">
          <cell r="C849">
            <v>74.571487080906849</v>
          </cell>
          <cell r="D849">
            <v>0.86148708090685489</v>
          </cell>
          <cell r="E849">
            <v>81.95968839509959</v>
          </cell>
          <cell r="F849">
            <v>1.9096883950995931</v>
          </cell>
          <cell r="G849">
            <v>65.132862166330028</v>
          </cell>
          <cell r="H849">
            <v>1.4528621663300285</v>
          </cell>
          <cell r="I849">
            <v>59.751567885749786</v>
          </cell>
          <cell r="J849">
            <v>1.5012913143455222</v>
          </cell>
        </row>
        <row r="850">
          <cell r="C850">
            <v>42.263388331870885</v>
          </cell>
          <cell r="D850">
            <v>3.7133883318708882</v>
          </cell>
          <cell r="E850">
            <v>49.162745502484071</v>
          </cell>
          <cell r="F850">
            <v>5.0427455024840739</v>
          </cell>
          <cell r="G850">
            <v>53.021614946774029</v>
          </cell>
          <cell r="H850">
            <v>1.8716149467740308</v>
          </cell>
          <cell r="I850">
            <v>49.1237399290738</v>
          </cell>
          <cell r="J850">
            <v>1.9313397955929759</v>
          </cell>
        </row>
        <row r="851">
          <cell r="C851">
            <v>53.005564866338503</v>
          </cell>
          <cell r="D851">
            <v>1.6555648663385014</v>
          </cell>
          <cell r="E851">
            <v>61.463134529696006</v>
          </cell>
          <cell r="F851">
            <v>2.2931345296960046</v>
          </cell>
          <cell r="G851">
            <v>57.840898425355554</v>
          </cell>
          <cell r="H851">
            <v>0.66089842535555476</v>
          </cell>
          <cell r="I851">
            <v>53.609322235393662</v>
          </cell>
          <cell r="J851">
            <v>1.1673958337019457</v>
          </cell>
        </row>
        <row r="852">
          <cell r="C852">
            <v>68.79167236230802</v>
          </cell>
          <cell r="D852">
            <v>-0.528327637691973</v>
          </cell>
          <cell r="E852">
            <v>81.525174726936356</v>
          </cell>
          <cell r="F852">
            <v>-0.66482527306364148</v>
          </cell>
          <cell r="G852">
            <v>61.317844035496037</v>
          </cell>
          <cell r="H852">
            <v>9.7844035496038373E-2</v>
          </cell>
          <cell r="I852">
            <v>57.283574653974213</v>
          </cell>
          <cell r="J852">
            <v>-0.93268634901340164</v>
          </cell>
        </row>
        <row r="853">
          <cell r="C853">
            <v>35.15641371252795</v>
          </cell>
          <cell r="D853">
            <v>2.116413712527951</v>
          </cell>
          <cell r="E853">
            <v>43.009727604069766</v>
          </cell>
          <cell r="F853">
            <v>0.76972760406976448</v>
          </cell>
          <cell r="G853">
            <v>39.933678186243284</v>
          </cell>
          <cell r="H853">
            <v>1.4536781862432875</v>
          </cell>
          <cell r="I853">
            <v>36.543222308566101</v>
          </cell>
          <cell r="J853">
            <v>1.3901167344783332</v>
          </cell>
        </row>
        <row r="854">
          <cell r="C854">
            <v>73.349338881006489</v>
          </cell>
          <cell r="D854">
            <v>0.22933888100648403</v>
          </cell>
          <cell r="E854">
            <v>79.878643422420552</v>
          </cell>
          <cell r="F854">
            <v>0.34864342242055102</v>
          </cell>
          <cell r="G854">
            <v>71.040080585956872</v>
          </cell>
          <cell r="H854">
            <v>-0.34991941404312854</v>
          </cell>
          <cell r="I854">
            <v>65.368437968199515</v>
          </cell>
          <cell r="J854">
            <v>-0.96722040010310195</v>
          </cell>
        </row>
        <row r="855">
          <cell r="C855">
            <v>53.641236071991358</v>
          </cell>
          <cell r="D855">
            <v>0.2212360719913562</v>
          </cell>
          <cell r="E855">
            <v>60.97939359034924</v>
          </cell>
          <cell r="F855">
            <v>0.71939359034924166</v>
          </cell>
          <cell r="G855">
            <v>64.515361534790514</v>
          </cell>
          <cell r="H855">
            <v>2.5361534790519613E-2</v>
          </cell>
          <cell r="I855">
            <v>59.376605867240407</v>
          </cell>
          <cell r="J855">
            <v>-2.1272212115121292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E96F-0303-452D-95D2-40F1B974DC3A}">
  <dimension ref="A1:L469"/>
  <sheetViews>
    <sheetView tabSelected="1" topLeftCell="A45" zoomScale="86" zoomScaleNormal="86" workbookViewId="0">
      <selection activeCell="G74" sqref="G74:H75"/>
    </sheetView>
  </sheetViews>
  <sheetFormatPr baseColWidth="10" defaultColWidth="11.453125" defaultRowHeight="12"/>
  <cols>
    <col min="1" max="1" width="28" style="74" customWidth="1"/>
    <col min="2" max="2" width="13.54296875" style="74" customWidth="1"/>
    <col min="3" max="5" width="20.54296875" style="2" customWidth="1"/>
    <col min="6" max="6" width="24.7265625" style="2" customWidth="1"/>
    <col min="7" max="8" width="20.54296875" style="2" customWidth="1"/>
    <col min="9" max="16384" width="11.453125" style="2"/>
  </cols>
  <sheetData>
    <row r="1" spans="9:9" ht="19">
      <c r="I1" s="1" t="s">
        <v>0</v>
      </c>
    </row>
    <row r="2" spans="9:9" ht="19">
      <c r="I2" s="3" t="s">
        <v>1</v>
      </c>
    </row>
    <row r="3" spans="9:9" ht="19">
      <c r="I3" s="4" t="s">
        <v>2</v>
      </c>
    </row>
    <row r="30" spans="1:9" ht="36">
      <c r="A30" s="5" t="s">
        <v>3</v>
      </c>
      <c r="B30" s="5"/>
      <c r="C30" s="5"/>
      <c r="D30" s="5"/>
      <c r="E30" s="5"/>
      <c r="F30" s="5"/>
      <c r="G30" s="5"/>
      <c r="H30" s="5"/>
      <c r="I30" s="5"/>
    </row>
    <row r="31" spans="1:9" ht="28.5">
      <c r="A31" s="6"/>
      <c r="B31" s="6"/>
      <c r="C31" s="7"/>
      <c r="D31" s="8"/>
      <c r="E31" s="7"/>
      <c r="F31" s="7"/>
      <c r="G31" s="7"/>
      <c r="H31" s="7"/>
      <c r="I31" s="7"/>
    </row>
    <row r="32" spans="1:9" ht="28.5">
      <c r="A32" s="9"/>
      <c r="B32" s="10"/>
      <c r="C32" s="7"/>
      <c r="D32" s="7"/>
      <c r="E32" s="7"/>
      <c r="F32" s="7"/>
      <c r="G32" s="7"/>
      <c r="H32" s="7"/>
      <c r="I32" s="7"/>
    </row>
    <row r="33" spans="1:9" ht="30" customHeight="1">
      <c r="A33" s="5" t="s">
        <v>4</v>
      </c>
      <c r="B33" s="5"/>
      <c r="C33" s="5"/>
      <c r="D33" s="5"/>
      <c r="E33" s="5"/>
      <c r="F33" s="5"/>
      <c r="G33" s="5"/>
      <c r="H33" s="5"/>
      <c r="I33" s="5"/>
    </row>
    <row r="34" spans="1:9" ht="28.5">
      <c r="A34" s="11"/>
      <c r="B34" s="10"/>
      <c r="C34" s="7"/>
      <c r="D34" s="7"/>
      <c r="E34" s="7"/>
      <c r="F34" s="7"/>
      <c r="G34" s="7"/>
      <c r="H34" s="7"/>
      <c r="I34" s="7"/>
    </row>
    <row r="35" spans="1:9" ht="28.5">
      <c r="A35" s="7"/>
      <c r="B35" s="10"/>
      <c r="C35" s="7"/>
      <c r="D35" s="7"/>
      <c r="E35" s="7"/>
      <c r="F35" s="7"/>
      <c r="G35" s="7"/>
      <c r="H35" s="7"/>
      <c r="I35" s="7"/>
    </row>
    <row r="36" spans="1:9" ht="36">
      <c r="A36" s="12" t="str">
        <f>CONCATENATE('[1]imchot (2)'!E75,,'[1]imchot (2)'!F75)</f>
        <v>Nº 343 · JUNIO 25</v>
      </c>
      <c r="B36" s="12"/>
      <c r="C36" s="12"/>
      <c r="D36" s="12"/>
      <c r="E36" s="12"/>
      <c r="F36" s="12"/>
      <c r="G36" s="12"/>
      <c r="H36" s="12"/>
      <c r="I36" s="12"/>
    </row>
    <row r="37" spans="1:9" ht="14.5">
      <c r="A37" s="2"/>
      <c r="B37" s="13"/>
    </row>
    <row r="52" spans="1:2" ht="29.5">
      <c r="A52" s="14" t="s">
        <v>5</v>
      </c>
      <c r="B52" s="15"/>
    </row>
    <row r="53" spans="1:2" ht="29.5">
      <c r="A53" s="16"/>
      <c r="B53" s="17" t="s">
        <v>6</v>
      </c>
    </row>
    <row r="54" spans="1:2" ht="29.5">
      <c r="A54" s="16"/>
      <c r="B54" s="18" t="s">
        <v>7</v>
      </c>
    </row>
    <row r="55" spans="1:2" ht="29.5">
      <c r="A55" s="16"/>
      <c r="B55" s="18" t="s">
        <v>8</v>
      </c>
    </row>
    <row r="56" spans="1:2" ht="29.5">
      <c r="A56" s="16"/>
      <c r="B56" s="18" t="s">
        <v>9</v>
      </c>
    </row>
    <row r="57" spans="1:2" ht="29.5">
      <c r="A57" s="16"/>
      <c r="B57" s="18" t="s">
        <v>10</v>
      </c>
    </row>
    <row r="58" spans="1:2" ht="29.5">
      <c r="A58" s="16"/>
      <c r="B58" s="18" t="s">
        <v>11</v>
      </c>
    </row>
    <row r="59" spans="1:2" ht="29.5">
      <c r="A59" s="16"/>
      <c r="B59" s="18" t="s">
        <v>12</v>
      </c>
    </row>
    <row r="60" spans="1:2" ht="29.5">
      <c r="A60" s="16"/>
      <c r="B60" s="18" t="s">
        <v>13</v>
      </c>
    </row>
    <row r="61" spans="1:2" ht="29.5">
      <c r="A61" s="16"/>
      <c r="B61" s="18" t="s">
        <v>14</v>
      </c>
    </row>
    <row r="62" spans="1:2" ht="29.5">
      <c r="A62" s="16"/>
      <c r="B62" s="18" t="s">
        <v>15</v>
      </c>
    </row>
    <row r="63" spans="1:2" ht="29.5">
      <c r="A63" s="16"/>
      <c r="B63" s="18" t="s">
        <v>16</v>
      </c>
    </row>
    <row r="64" spans="1:2" ht="29.5">
      <c r="A64" s="16"/>
      <c r="B64" s="18" t="s">
        <v>17</v>
      </c>
    </row>
    <row r="65" spans="1:12" ht="29.5">
      <c r="A65" s="16"/>
      <c r="B65" s="18" t="s">
        <v>18</v>
      </c>
    </row>
    <row r="70" spans="1:12">
      <c r="A70" s="19" t="s">
        <v>4</v>
      </c>
      <c r="B70" s="19"/>
      <c r="C70" s="19"/>
      <c r="D70" s="20"/>
      <c r="E70" s="20"/>
      <c r="F70" s="21"/>
      <c r="G70" s="21"/>
      <c r="I70" s="22" t="str">
        <f>[1]demanda!A178</f>
        <v>JUNIO 25</v>
      </c>
    </row>
    <row r="71" spans="1:12">
      <c r="A71" s="19"/>
      <c r="B71" s="19"/>
      <c r="C71" s="19"/>
      <c r="D71" s="20"/>
      <c r="E71" s="20"/>
      <c r="F71" s="21"/>
      <c r="G71" s="21"/>
      <c r="H71" s="20"/>
      <c r="I71" s="23"/>
    </row>
    <row r="72" spans="1:12" ht="23.5">
      <c r="A72" s="24" t="s">
        <v>19</v>
      </c>
      <c r="B72" s="24"/>
      <c r="C72" s="25"/>
      <c r="D72" s="25"/>
      <c r="E72" s="25"/>
      <c r="F72" s="25"/>
      <c r="G72" s="25"/>
      <c r="H72" s="25"/>
      <c r="I72" s="25"/>
    </row>
    <row r="73" spans="1:12" ht="21.75" customHeight="1">
      <c r="A73" s="26"/>
      <c r="B73" s="26"/>
      <c r="C73" s="27"/>
      <c r="D73" s="27"/>
      <c r="E73" s="27"/>
      <c r="F73" s="27"/>
      <c r="G73" s="27"/>
      <c r="H73" s="27"/>
    </row>
    <row r="74" spans="1:12" ht="26.25" customHeight="1">
      <c r="A74" s="28" t="s">
        <v>7</v>
      </c>
      <c r="B74" s="29"/>
      <c r="C74" s="30" t="s">
        <v>20</v>
      </c>
      <c r="D74" s="31" t="s">
        <v>21</v>
      </c>
      <c r="E74" s="32"/>
      <c r="F74" s="33" t="s">
        <v>22</v>
      </c>
      <c r="G74" s="31" t="s">
        <v>23</v>
      </c>
      <c r="H74" s="32"/>
    </row>
    <row r="75" spans="1:12" ht="16.5" customHeight="1">
      <c r="A75" s="28"/>
      <c r="B75" s="34"/>
      <c r="C75" s="35"/>
      <c r="D75" s="36"/>
      <c r="E75" s="37"/>
      <c r="F75" s="38"/>
      <c r="G75" s="36"/>
      <c r="H75" s="37"/>
    </row>
    <row r="76" spans="1:12" ht="14">
      <c r="A76" s="28"/>
      <c r="B76" s="39"/>
      <c r="C76" s="40"/>
      <c r="D76" s="41" t="s">
        <v>24</v>
      </c>
      <c r="E76" s="41" t="s">
        <v>25</v>
      </c>
      <c r="F76" s="42"/>
      <c r="G76" s="41" t="s">
        <v>24</v>
      </c>
      <c r="H76" s="41" t="s">
        <v>25</v>
      </c>
    </row>
    <row r="77" spans="1:12" ht="14">
      <c r="A77" s="43" t="s">
        <v>26</v>
      </c>
      <c r="B77" s="44"/>
      <c r="C77" s="45"/>
      <c r="D77" s="45"/>
      <c r="E77" s="45"/>
      <c r="F77" s="45"/>
      <c r="G77" s="45"/>
      <c r="H77" s="45"/>
    </row>
    <row r="78" spans="1:12" ht="14">
      <c r="A78" s="46" t="s">
        <v>27</v>
      </c>
      <c r="B78" s="47"/>
      <c r="C78" s="48">
        <f>+[1]demanda!J178</f>
        <v>1099444</v>
      </c>
      <c r="D78" s="49">
        <f>+'[1]demanda-enl'!J179</f>
        <v>-3.2808642842702129E-3</v>
      </c>
      <c r="E78" s="48">
        <f>+'[1]demanda-enl'!J180</f>
        <v>-3619</v>
      </c>
      <c r="F78" s="48">
        <f>+[1]demanda!J182</f>
        <v>4799907</v>
      </c>
      <c r="G78" s="49">
        <f>+'[1]demanda-enl'!J183</f>
        <v>-6.3150903159545746E-2</v>
      </c>
      <c r="H78" s="48">
        <f>+'[1]demanda-enl'!J184</f>
        <v>-323551</v>
      </c>
      <c r="J78" s="50"/>
    </row>
    <row r="79" spans="1:12" ht="14">
      <c r="A79" s="46" t="s">
        <v>28</v>
      </c>
      <c r="B79" s="47"/>
      <c r="C79" s="48">
        <f>+[1]demanda!Q178</f>
        <v>952587</v>
      </c>
      <c r="D79" s="49">
        <f>+'[1]demanda-enl'!Q179</f>
        <v>4.8721172434748494E-2</v>
      </c>
      <c r="E79" s="48">
        <f>+'[1]demanda-enl'!Q180</f>
        <v>44255</v>
      </c>
      <c r="F79" s="48">
        <f>+[1]demanda!Q182</f>
        <v>4690857</v>
      </c>
      <c r="G79" s="49">
        <f>+'[1]demanda-enl'!Q183</f>
        <v>-6.5856211221032579E-3</v>
      </c>
      <c r="H79" s="48">
        <f>+'[1]demanda-enl'!Q184</f>
        <v>-31097</v>
      </c>
      <c r="J79" s="50"/>
      <c r="K79" s="51"/>
      <c r="L79" s="51"/>
    </row>
    <row r="80" spans="1:12" ht="14">
      <c r="A80" s="52" t="s">
        <v>29</v>
      </c>
      <c r="B80" s="53"/>
      <c r="C80" s="54">
        <f>+[1]demanda!C178</f>
        <v>2052030</v>
      </c>
      <c r="D80" s="55">
        <f>+'[1]demanda-enl'!C179</f>
        <v>2.0202396843981507E-2</v>
      </c>
      <c r="E80" s="54">
        <f>+'[1]demanda-enl'!C180</f>
        <v>40635</v>
      </c>
      <c r="F80" s="54">
        <f>+[1]demanda!C182</f>
        <v>9490761</v>
      </c>
      <c r="G80" s="55">
        <f>+'[1]demanda-enl'!C183</f>
        <v>-3.602195621676374E-2</v>
      </c>
      <c r="H80" s="54">
        <f>+'[1]demanda-enl'!C184</f>
        <v>-354651</v>
      </c>
      <c r="J80" s="50"/>
      <c r="K80" s="51"/>
    </row>
    <row r="81" spans="1:11" ht="14">
      <c r="A81" s="43" t="s">
        <v>30</v>
      </c>
      <c r="B81" s="44"/>
      <c r="C81" s="45"/>
      <c r="D81" s="56"/>
      <c r="E81" s="45"/>
      <c r="F81" s="45"/>
      <c r="G81" s="56"/>
      <c r="H81" s="45"/>
      <c r="J81" s="50"/>
    </row>
    <row r="82" spans="1:11" ht="14">
      <c r="A82" s="46" t="s">
        <v>27</v>
      </c>
      <c r="B82" s="47"/>
      <c r="C82" s="48">
        <f>+[1]demanda!AE178</f>
        <v>2645739</v>
      </c>
      <c r="D82" s="49">
        <f>+'[1]demanda-enl'!AE179</f>
        <v>-3.8551069395320603E-5</v>
      </c>
      <c r="E82" s="48">
        <f>+'[1]demanda-enl'!AE180</f>
        <v>-102</v>
      </c>
      <c r="F82" s="48">
        <f>+[1]demanda!AE182</f>
        <v>10583654</v>
      </c>
      <c r="G82" s="49">
        <f>+'[1]demanda-enl'!AE183</f>
        <v>-4.8914393386324084E-2</v>
      </c>
      <c r="H82" s="48">
        <f>+'[1]demanda-enl'!AE184</f>
        <v>-544318</v>
      </c>
      <c r="J82" s="50"/>
    </row>
    <row r="83" spans="1:11" ht="14">
      <c r="A83" s="46" t="s">
        <v>28</v>
      </c>
      <c r="B83" s="47"/>
      <c r="C83" s="48">
        <f>+[1]demanda!AL178</f>
        <v>3363599</v>
      </c>
      <c r="D83" s="49">
        <f>+'[1]demanda-enl'!AL179</f>
        <v>5.9136058845107975E-2</v>
      </c>
      <c r="E83" s="48">
        <f>+'[1]demanda-enl'!AL180</f>
        <v>187804</v>
      </c>
      <c r="F83" s="48">
        <f>+[1]demanda!AL182</f>
        <v>14849789</v>
      </c>
      <c r="G83" s="49">
        <f>+'[1]demanda-enl'!AL183</f>
        <v>9.8235809737012847E-3</v>
      </c>
      <c r="H83" s="48">
        <f>+'[1]demanda-enl'!AL184</f>
        <v>144459</v>
      </c>
      <c r="K83" s="51"/>
    </row>
    <row r="84" spans="1:11" ht="14">
      <c r="A84" s="52" t="s">
        <v>29</v>
      </c>
      <c r="B84" s="53"/>
      <c r="C84" s="54">
        <f>+[1]demanda!X178</f>
        <v>6009338</v>
      </c>
      <c r="D84" s="55">
        <f>+'[1]demanda-enl'!X179</f>
        <v>3.2242139494808697E-2</v>
      </c>
      <c r="E84" s="54">
        <f>+'[1]demanda-enl'!X180</f>
        <v>187702</v>
      </c>
      <c r="F84" s="54">
        <f>+[1]demanda!X182</f>
        <v>25433444</v>
      </c>
      <c r="G84" s="55">
        <f>+'[1]demanda-enl'!X183</f>
        <v>-1.5478392967341104E-2</v>
      </c>
      <c r="H84" s="54">
        <f>+'[1]demanda-enl'!X184</f>
        <v>-399858</v>
      </c>
    </row>
    <row r="85" spans="1:11" ht="14">
      <c r="A85" s="43" t="s">
        <v>31</v>
      </c>
      <c r="B85" s="44"/>
      <c r="C85" s="45"/>
      <c r="D85" s="45"/>
      <c r="E85" s="45"/>
      <c r="F85" s="45"/>
      <c r="G85" s="45"/>
      <c r="H85" s="45"/>
    </row>
    <row r="86" spans="1:11" ht="14">
      <c r="A86" s="46" t="s">
        <v>27</v>
      </c>
      <c r="B86" s="47"/>
      <c r="C86" s="57">
        <f>+'[1]demanda-enl'!J204</f>
        <v>2.4064336155365802</v>
      </c>
      <c r="D86" s="57" t="s">
        <v>32</v>
      </c>
      <c r="E86" s="57">
        <f>+'[1]demanda-enl'!J206</f>
        <v>7.8027123152772937E-3</v>
      </c>
      <c r="F86" s="57">
        <f>+'[1]demanda-enl'!J208</f>
        <v>2.2049706379727776</v>
      </c>
      <c r="G86" s="57" t="s">
        <v>32</v>
      </c>
      <c r="H86" s="57">
        <f>+'[1]demanda-enl'!J210</f>
        <v>3.300553159345343E-2</v>
      </c>
    </row>
    <row r="87" spans="1:11" ht="14">
      <c r="A87" s="46" t="s">
        <v>28</v>
      </c>
      <c r="B87" s="47"/>
      <c r="C87" s="57">
        <f>+'[1]demanda-enl'!Q204</f>
        <v>3.5310150149015262</v>
      </c>
      <c r="D87" s="57" t="s">
        <v>32</v>
      </c>
      <c r="E87" s="57">
        <f>+'[1]demanda-enl'!Q206</f>
        <v>3.4721809333518205E-2</v>
      </c>
      <c r="F87" s="57">
        <f>+'[1]demanda-enl'!Q208</f>
        <v>3.1656878476576882</v>
      </c>
      <c r="G87" s="57" t="s">
        <v>32</v>
      </c>
      <c r="H87" s="57">
        <f>+'[1]demanda-enl'!Q210</f>
        <v>5.1441076088121651E-2</v>
      </c>
    </row>
    <row r="88" spans="1:11" ht="14">
      <c r="A88" s="52" t="s">
        <v>29</v>
      </c>
      <c r="B88" s="53"/>
      <c r="C88" s="58">
        <f>+'[1]demanda-enl'!C204</f>
        <v>2.9284844763478115</v>
      </c>
      <c r="D88" s="58" t="s">
        <v>32</v>
      </c>
      <c r="E88" s="58">
        <f>+'[1]demanda-enl'!C206</f>
        <v>3.4156907670351178E-2</v>
      </c>
      <c r="F88" s="58">
        <f>+'[1]demanda-enl'!C208</f>
        <v>2.6798108181209073</v>
      </c>
      <c r="G88" s="58" t="s">
        <v>32</v>
      </c>
      <c r="H88" s="58">
        <f>+'[1]demanda-enl'!C210</f>
        <v>5.5918389850764694E-2</v>
      </c>
    </row>
    <row r="89" spans="1:11" ht="14">
      <c r="A89" s="43" t="s">
        <v>33</v>
      </c>
      <c r="B89" s="44"/>
      <c r="C89" s="45"/>
      <c r="D89" s="45"/>
      <c r="E89" s="45"/>
      <c r="F89" s="45"/>
      <c r="G89" s="45"/>
      <c r="H89" s="45"/>
    </row>
    <row r="90" spans="1:11" ht="14">
      <c r="A90" s="46" t="s">
        <v>27</v>
      </c>
      <c r="B90" s="47"/>
      <c r="C90" s="59">
        <f>([1]demanda!AE178/[1]demanda!AD178)</f>
        <v>0.21701053023215527</v>
      </c>
      <c r="D90" s="60" t="s">
        <v>32</v>
      </c>
      <c r="E90" s="61">
        <f>(([1]demanda!AE178/[1]demanda!AD178)-([1]demanda!AE177/[1]demanda!AD177))*100</f>
        <v>0.27339095402771629</v>
      </c>
      <c r="F90" s="59">
        <f>([1]demanda!AE182/[1]demanda!AD182)</f>
        <v>0.19803256522227899</v>
      </c>
      <c r="G90" s="60" t="s">
        <v>32</v>
      </c>
      <c r="H90" s="61">
        <f>(([1]demanda!AE182/[1]demanda!AD182)-([1]demanda!AE181/[1]demanda!AD181))*100</f>
        <v>-0.87510315941821404</v>
      </c>
    </row>
    <row r="91" spans="1:11" ht="14">
      <c r="A91" s="46" t="s">
        <v>28</v>
      </c>
      <c r="B91" s="47"/>
      <c r="C91" s="59">
        <f>([1]demanda!AL178/[1]demanda!AK178)</f>
        <v>0.12554992027338804</v>
      </c>
      <c r="D91" s="60" t="s">
        <v>32</v>
      </c>
      <c r="E91" s="61">
        <f>(([1]demanda!AL178/[1]demanda!AK178)-([1]demanda!AL177/[1]demanda!AK177))*100</f>
        <v>0.26353550486430677</v>
      </c>
      <c r="F91" s="59">
        <f>([1]demanda!AL182/[1]demanda!AK182)</f>
        <v>0.13769879328706527</v>
      </c>
      <c r="G91" s="60" t="s">
        <v>32</v>
      </c>
      <c r="H91" s="61">
        <f>(([1]demanda!AL182/[1]demanda!AK182)-([1]demanda!AL181/[1]demanda!AK181))*100</f>
        <v>-3.711983213824932E-3</v>
      </c>
    </row>
    <row r="92" spans="1:11" ht="14">
      <c r="A92" s="46" t="s">
        <v>29</v>
      </c>
      <c r="B92" s="47"/>
      <c r="C92" s="59">
        <f>([1]demanda!X178/[1]demanda!W178)</f>
        <v>0.15415403808916897</v>
      </c>
      <c r="D92" s="61" t="s">
        <v>32</v>
      </c>
      <c r="E92" s="61">
        <f>(([1]demanda!X178/[1]demanda!W178)-([1]demanda!X177/[1]demanda!W177))*100</f>
        <v>0.16961264495261585</v>
      </c>
      <c r="F92" s="59">
        <f>([1]demanda!X182/[1]demanda!W182)</f>
        <v>0.1576910333717953</v>
      </c>
      <c r="G92" s="61" t="s">
        <v>32</v>
      </c>
      <c r="H92" s="61">
        <f>(([1]demanda!X182/[1]demanda!W182)-([1]demanda!X181/[1]demanda!W181))*100</f>
        <v>-0.31846807529926635</v>
      </c>
    </row>
    <row r="93" spans="1:11" ht="14">
      <c r="A93" s="43" t="s">
        <v>34</v>
      </c>
      <c r="B93" s="44"/>
      <c r="C93" s="45"/>
      <c r="D93" s="45"/>
      <c r="E93" s="45"/>
      <c r="F93" s="45"/>
      <c r="G93" s="45"/>
      <c r="H93" s="45"/>
    </row>
    <row r="94" spans="1:11" ht="14">
      <c r="A94" s="52" t="s">
        <v>35</v>
      </c>
      <c r="B94" s="53"/>
      <c r="C94" s="62">
        <f>+[1]oferta!Q178</f>
        <v>51031</v>
      </c>
      <c r="D94" s="63">
        <f>+'[1]oferta-enl'!Q179</f>
        <v>4.4411698491639617E-2</v>
      </c>
      <c r="E94" s="62">
        <f>+'[1]oferta-enl'!Q180</f>
        <v>2170</v>
      </c>
      <c r="F94" s="62">
        <f>+[1]oferta!Q182</f>
        <v>38245.166666666664</v>
      </c>
      <c r="G94" s="63">
        <f>+'[1]oferta-enl'!Q183</f>
        <v>2.708351982812629E-2</v>
      </c>
      <c r="H94" s="62">
        <f>+'[1]oferta-enl'!Q184</f>
        <v>1008.5</v>
      </c>
    </row>
    <row r="95" spans="1:11" ht="14">
      <c r="A95" s="52" t="s">
        <v>36</v>
      </c>
      <c r="B95" s="53"/>
      <c r="C95" s="63">
        <f>'[1]oferta-enl'!J178/100</f>
        <v>0.61682586260904226</v>
      </c>
      <c r="D95" s="58" t="s">
        <v>32</v>
      </c>
      <c r="E95" s="58">
        <f>'[1]oferta-enl'!J180</f>
        <v>1.5549379108616606</v>
      </c>
      <c r="F95" s="63">
        <f>'[1]oferta-enl'!J182/100</f>
        <v>0.53407213414334898</v>
      </c>
      <c r="G95" s="58" t="s">
        <v>32</v>
      </c>
      <c r="H95" s="58">
        <f>'[1]oferta-enl'!J184</f>
        <v>-0.19832909097550555</v>
      </c>
    </row>
    <row r="96" spans="1:11" ht="14">
      <c r="A96" s="52" t="s">
        <v>37</v>
      </c>
      <c r="B96" s="53"/>
      <c r="C96" s="62">
        <f>'[1]oferta-enl'!C178</f>
        <v>316047</v>
      </c>
      <c r="D96" s="63">
        <f>'[1]oferta-enl'!C179</f>
        <v>3.9740022109555628E-3</v>
      </c>
      <c r="E96" s="62">
        <f>'[1]oferta-enl'!C180</f>
        <v>1251</v>
      </c>
      <c r="F96" s="62">
        <f>'[1]oferta-enl'!C182</f>
        <v>258102</v>
      </c>
      <c r="G96" s="63">
        <f>'[1]oferta-enl'!C183</f>
        <v>-1.0080025262388048E-2</v>
      </c>
      <c r="H96" s="62">
        <f>'[1]oferta-enl'!C184</f>
        <v>-2628.166666666657</v>
      </c>
      <c r="I96" s="23"/>
    </row>
    <row r="97" spans="1:12" ht="14">
      <c r="A97" s="64" t="s">
        <v>38</v>
      </c>
      <c r="B97" s="64"/>
      <c r="C97" s="65"/>
      <c r="D97" s="65"/>
      <c r="E97" s="65"/>
      <c r="F97" s="65"/>
      <c r="G97" s="65"/>
      <c r="H97" s="65"/>
      <c r="I97" s="23"/>
    </row>
    <row r="98" spans="1:12">
      <c r="A98" s="19"/>
      <c r="B98" s="19"/>
      <c r="C98" s="19"/>
      <c r="D98" s="20"/>
      <c r="E98" s="20"/>
      <c r="F98" s="21"/>
      <c r="G98" s="21"/>
      <c r="H98" s="22"/>
      <c r="I98" s="23"/>
    </row>
    <row r="99" spans="1:12">
      <c r="A99" s="19"/>
      <c r="B99" s="19"/>
      <c r="C99" s="19"/>
      <c r="D99" s="20"/>
      <c r="E99" s="20"/>
      <c r="F99" s="21"/>
      <c r="G99" s="21"/>
      <c r="H99" s="20"/>
      <c r="I99" s="23"/>
    </row>
    <row r="100" spans="1:12" ht="23.5">
      <c r="A100" s="24" t="s">
        <v>39</v>
      </c>
      <c r="B100" s="24"/>
      <c r="C100" s="25"/>
      <c r="D100" s="25"/>
      <c r="E100" s="25"/>
      <c r="F100" s="25"/>
      <c r="G100" s="25"/>
      <c r="H100" s="25"/>
      <c r="I100" s="25"/>
    </row>
    <row r="101" spans="1:12" ht="21.75" customHeight="1">
      <c r="A101" s="26"/>
      <c r="B101" s="26"/>
      <c r="C101" s="27"/>
      <c r="D101" s="27"/>
      <c r="E101" s="27"/>
      <c r="F101" s="27"/>
      <c r="G101" s="27"/>
      <c r="H101" s="27"/>
    </row>
    <row r="102" spans="1:12" ht="26.25" customHeight="1">
      <c r="A102" s="28" t="s">
        <v>8</v>
      </c>
      <c r="B102" s="29"/>
      <c r="C102" s="66" t="str">
        <f>$C$74</f>
        <v>Jun.25</v>
      </c>
      <c r="D102" s="67" t="str">
        <f>$D$74</f>
        <v>Variación mensual                    Jun.25/Jun.24</v>
      </c>
      <c r="E102" s="68"/>
      <c r="F102" s="66" t="str">
        <f>$F$74</f>
        <v>Acumulado Ene-Jun.25</v>
      </c>
      <c r="G102" s="67" t="str">
        <f>$G$74</f>
        <v>Var. del acumulado                                                       Ene-Jun.25/Ene-Jun.24</v>
      </c>
      <c r="H102" s="68"/>
    </row>
    <row r="103" spans="1:12" ht="16.5" customHeight="1">
      <c r="A103" s="28"/>
      <c r="B103" s="34"/>
      <c r="C103" s="69"/>
      <c r="D103" s="70"/>
      <c r="E103" s="71"/>
      <c r="F103" s="69"/>
      <c r="G103" s="70"/>
      <c r="H103" s="71"/>
    </row>
    <row r="104" spans="1:12" ht="14">
      <c r="A104" s="28"/>
      <c r="B104" s="39"/>
      <c r="C104" s="72"/>
      <c r="D104" s="73" t="str">
        <f>$D$76</f>
        <v>%</v>
      </c>
      <c r="E104" s="73" t="str">
        <f>$E$76</f>
        <v>Diferencias</v>
      </c>
      <c r="F104" s="72"/>
      <c r="G104" s="73" t="str">
        <f>$G$76</f>
        <v>%</v>
      </c>
      <c r="H104" s="73" t="str">
        <f>$H$76</f>
        <v>Diferencias</v>
      </c>
    </row>
    <row r="105" spans="1:12" ht="14">
      <c r="A105" s="43" t="s">
        <v>26</v>
      </c>
      <c r="B105" s="44"/>
      <c r="C105" s="45"/>
      <c r="D105" s="45"/>
      <c r="E105" s="45"/>
      <c r="F105" s="45"/>
      <c r="G105" s="45"/>
      <c r="H105" s="45"/>
    </row>
    <row r="106" spans="1:12" ht="14">
      <c r="A106" s="46" t="s">
        <v>27</v>
      </c>
      <c r="B106" s="47"/>
      <c r="C106" s="48">
        <f>+[1]demanda!AZ178</f>
        <v>175501</v>
      </c>
      <c r="D106" s="49">
        <f>+'[1]demanda-enl'!AZ179</f>
        <v>0.16926613145008162</v>
      </c>
      <c r="E106" s="48">
        <f>+'[1]demanda-enl'!AZ180</f>
        <v>25406</v>
      </c>
      <c r="F106" s="48">
        <f>+[1]demanda!AZ182</f>
        <v>506621</v>
      </c>
      <c r="G106" s="49">
        <f>+'[1]demanda-enl'!AZ183</f>
        <v>5.3204803046808191E-2</v>
      </c>
      <c r="H106" s="48">
        <f>+'[1]demanda-enl'!AZ184</f>
        <v>25593</v>
      </c>
      <c r="J106" s="50"/>
    </row>
    <row r="107" spans="1:12" ht="14">
      <c r="A107" s="46" t="s">
        <v>28</v>
      </c>
      <c r="B107" s="47"/>
      <c r="C107" s="48">
        <f>+[1]demanda!BH178</f>
        <v>36043</v>
      </c>
      <c r="D107" s="49">
        <f>+'[1]demanda-enl'!BH179</f>
        <v>-1.4760954541726989E-2</v>
      </c>
      <c r="E107" s="48">
        <f>+'[1]demanda-enl'!BH180</f>
        <v>-540</v>
      </c>
      <c r="F107" s="48">
        <f>+[1]demanda!BH182</f>
        <v>135641</v>
      </c>
      <c r="G107" s="49">
        <f>+'[1]demanda-enl'!BH183</f>
        <v>-4.0314421355747476E-2</v>
      </c>
      <c r="H107" s="48">
        <f>+'[1]demanda-enl'!BH184</f>
        <v>-5698</v>
      </c>
      <c r="J107" s="50"/>
      <c r="K107" s="51"/>
      <c r="L107" s="51"/>
    </row>
    <row r="108" spans="1:12" ht="14">
      <c r="A108" s="52" t="s">
        <v>29</v>
      </c>
      <c r="B108" s="53"/>
      <c r="C108" s="54">
        <f>+[1]demanda!AR178</f>
        <v>211544</v>
      </c>
      <c r="D108" s="55">
        <f>+'[1]demanda-enl'!AR179</f>
        <v>0.13320262698336172</v>
      </c>
      <c r="E108" s="54">
        <f>+'[1]demanda-enl'!AR180</f>
        <v>24866</v>
      </c>
      <c r="F108" s="54">
        <f>+[1]demanda!AR182</f>
        <v>642264</v>
      </c>
      <c r="G108" s="55">
        <f>+'[1]demanda-enl'!AR183</f>
        <v>3.1971540861807979E-2</v>
      </c>
      <c r="H108" s="54">
        <f>+'[1]demanda-enl'!AR184</f>
        <v>19898</v>
      </c>
      <c r="J108" s="50"/>
      <c r="K108" s="51"/>
    </row>
    <row r="109" spans="1:12" ht="14">
      <c r="A109" s="43" t="s">
        <v>30</v>
      </c>
      <c r="B109" s="44"/>
      <c r="C109" s="45"/>
      <c r="D109" s="56"/>
      <c r="E109" s="45"/>
      <c r="F109" s="45"/>
      <c r="G109" s="56"/>
      <c r="H109" s="45"/>
      <c r="J109" s="50"/>
    </row>
    <row r="110" spans="1:12" ht="14">
      <c r="A110" s="46" t="s">
        <v>27</v>
      </c>
      <c r="B110" s="47"/>
      <c r="C110" s="48">
        <f>+[1]demanda!BX178</f>
        <v>521661</v>
      </c>
      <c r="D110" s="49">
        <f>+'[1]demanda-enl'!BX179</f>
        <v>0.12418702077864974</v>
      </c>
      <c r="E110" s="48">
        <f>+'[1]demanda-enl'!BX180</f>
        <v>57627</v>
      </c>
      <c r="F110" s="48">
        <f>+[1]demanda!BX182</f>
        <v>1531879</v>
      </c>
      <c r="G110" s="49">
        <f>+'[1]demanda-enl'!BX183</f>
        <v>2.5091977820931977E-2</v>
      </c>
      <c r="H110" s="48">
        <f>+'[1]demanda-enl'!BX184</f>
        <v>37497</v>
      </c>
      <c r="J110" s="50"/>
    </row>
    <row r="111" spans="1:12" ht="14">
      <c r="A111" s="46" t="s">
        <v>28</v>
      </c>
      <c r="B111" s="47"/>
      <c r="C111" s="48">
        <f>+[1]demanda!CF178</f>
        <v>174567</v>
      </c>
      <c r="D111" s="49">
        <f>+'[1]demanda-enl'!CF179</f>
        <v>-7.2508274473674916E-3</v>
      </c>
      <c r="E111" s="48">
        <f>+'[1]demanda-enl'!CF180</f>
        <v>-1275</v>
      </c>
      <c r="F111" s="48">
        <f>+[1]demanda!CF182</f>
        <v>548171</v>
      </c>
      <c r="G111" s="49">
        <f>+'[1]demanda-enl'!CF183</f>
        <v>3.9636089153226362E-2</v>
      </c>
      <c r="H111" s="48">
        <f>+'[1]demanda-enl'!CF184</f>
        <v>20899</v>
      </c>
      <c r="K111" s="51"/>
    </row>
    <row r="112" spans="1:12" ht="14">
      <c r="A112" s="52" t="s">
        <v>29</v>
      </c>
      <c r="B112" s="53"/>
      <c r="C112" s="54">
        <f>+[1]demanda!BP178</f>
        <v>696228</v>
      </c>
      <c r="D112" s="55">
        <f>+'[1]demanda-enl'!BP179</f>
        <v>8.8067062993455014E-2</v>
      </c>
      <c r="E112" s="54">
        <f>+'[1]demanda-enl'!BP180</f>
        <v>56352</v>
      </c>
      <c r="F112" s="54">
        <f>+[1]demanda!BP182</f>
        <v>2080049</v>
      </c>
      <c r="G112" s="55">
        <f>+'[1]demanda-enl'!BP183</f>
        <v>2.8884764653100969E-2</v>
      </c>
      <c r="H112" s="54">
        <f>+'[1]demanda-enl'!BP184</f>
        <v>58395</v>
      </c>
    </row>
    <row r="113" spans="1:9" ht="14">
      <c r="A113" s="43" t="s">
        <v>31</v>
      </c>
      <c r="B113" s="44"/>
      <c r="C113" s="45"/>
      <c r="D113" s="45"/>
      <c r="E113" s="45"/>
      <c r="F113" s="45"/>
      <c r="G113" s="45"/>
      <c r="H113" s="45"/>
    </row>
    <row r="114" spans="1:9" ht="14">
      <c r="A114" s="46" t="s">
        <v>27</v>
      </c>
      <c r="B114" s="47"/>
      <c r="C114" s="57">
        <f>+'[1]demanda-enl'!AZ204</f>
        <v>2.9724104136158767</v>
      </c>
      <c r="D114" s="57" t="s">
        <v>32</v>
      </c>
      <c r="E114" s="57">
        <f>+'[1]demanda-enl'!AZ206</f>
        <v>-0.11919157179336404</v>
      </c>
      <c r="F114" s="57">
        <f>+'[1]demanda-enl'!AZ208</f>
        <v>3.0237179272079127</v>
      </c>
      <c r="G114" s="57" t="s">
        <v>32</v>
      </c>
      <c r="H114" s="57">
        <f>+'[1]demanda-enl'!AZ210</f>
        <v>-8.2924513564766045E-2</v>
      </c>
    </row>
    <row r="115" spans="1:9" ht="14">
      <c r="A115" s="46" t="s">
        <v>28</v>
      </c>
      <c r="B115" s="47"/>
      <c r="C115" s="57">
        <f>+'[1]demanda-enl'!BH204</f>
        <v>4.8432982826068862</v>
      </c>
      <c r="D115" s="57" t="s">
        <v>32</v>
      </c>
      <c r="E115" s="57">
        <f>+'[1]demanda-enl'!BH206</f>
        <v>3.6639452002507511E-2</v>
      </c>
      <c r="F115" s="57">
        <f>+'[1]demanda-enl'!BH208</f>
        <v>4.0413370588538866</v>
      </c>
      <c r="G115" s="57" t="s">
        <v>32</v>
      </c>
      <c r="H115" s="57">
        <f>+'[1]demanda-enl'!BH210</f>
        <v>0.31078851952645392</v>
      </c>
    </row>
    <row r="116" spans="1:9" ht="14">
      <c r="A116" s="52" t="s">
        <v>29</v>
      </c>
      <c r="B116" s="53"/>
      <c r="C116" s="58">
        <f>+'[1]demanda-enl'!AR204</f>
        <v>3.2911734674583064</v>
      </c>
      <c r="D116" s="58" t="s">
        <v>32</v>
      </c>
      <c r="E116" s="58">
        <f>+'[1]demanda-enl'!AR206</f>
        <v>-0.13652556510043112</v>
      </c>
      <c r="F116" s="58">
        <f>+'[1]demanda-enl'!AR208</f>
        <v>3.2386199444465205</v>
      </c>
      <c r="G116" s="58" t="s">
        <v>32</v>
      </c>
      <c r="H116" s="58">
        <f>+'[1]demanda-enl'!AR210</f>
        <v>-9.7162435843167749E-3</v>
      </c>
    </row>
    <row r="117" spans="1:9" ht="14">
      <c r="A117" s="43" t="s">
        <v>40</v>
      </c>
      <c r="B117" s="44"/>
      <c r="C117" s="45"/>
      <c r="D117" s="45"/>
      <c r="E117" s="45"/>
      <c r="F117" s="45"/>
      <c r="G117" s="45"/>
      <c r="H117" s="45"/>
    </row>
    <row r="118" spans="1:9" ht="14">
      <c r="A118" s="46" t="s">
        <v>27</v>
      </c>
      <c r="B118" s="47"/>
      <c r="C118" s="59">
        <f>([1]demanda!BX178/[1]demanda!AE178)</f>
        <v>0.19717024241620204</v>
      </c>
      <c r="D118" s="60" t="s">
        <v>32</v>
      </c>
      <c r="E118" s="61">
        <f>(([1]demanda!BX178/[1]demanda!AE178)-([1]demanda!BX177/[1]demanda!AE177))*100</f>
        <v>2.1787821477075306</v>
      </c>
      <c r="F118" s="59">
        <f>([1]demanda!BX182/[1]demanda!AE182)</f>
        <v>0.14474008693027945</v>
      </c>
      <c r="G118" s="60" t="s">
        <v>32</v>
      </c>
      <c r="H118" s="61">
        <f>(([1]demanda!BX182/[1]demanda!AE182)-([1]demanda!BX181/[1]demanda!AE181))*100</f>
        <v>1.0449490224967828</v>
      </c>
    </row>
    <row r="119" spans="1:9" ht="14">
      <c r="A119" s="46" t="s">
        <v>28</v>
      </c>
      <c r="B119" s="47"/>
      <c r="C119" s="59">
        <f>([1]demanda!CF178/[1]demanda!AL178)</f>
        <v>5.1898873795598106E-2</v>
      </c>
      <c r="D119" s="60" t="s">
        <v>32</v>
      </c>
      <c r="E119" s="61">
        <f>(([1]demanda!CF178/[1]demanda!AL178)-([1]demanda!CF177/[1]demanda!AL177))*100</f>
        <v>-0.3470569131291068</v>
      </c>
      <c r="F119" s="59">
        <f>([1]demanda!CF182/[1]demanda!AL182)</f>
        <v>3.6914396561459561E-2</v>
      </c>
      <c r="G119" s="60" t="s">
        <v>32</v>
      </c>
      <c r="H119" s="61">
        <f>(([1]demanda!CF182/[1]demanda!AL182)-([1]demanda!CF181/[1]demanda!AL181))*100</f>
        <v>0.10585538160060443</v>
      </c>
    </row>
    <row r="120" spans="1:9" ht="14">
      <c r="A120" s="46" t="s">
        <v>29</v>
      </c>
      <c r="B120" s="47"/>
      <c r="C120" s="59">
        <f>([1]demanda!BP178/[1]demanda!X178)</f>
        <v>0.11585768682007902</v>
      </c>
      <c r="D120" s="61" t="s">
        <v>32</v>
      </c>
      <c r="E120" s="61">
        <f>(([1]demanda!BP178/[1]demanda!X178)-([1]demanda!BP177/[1]demanda!X177))*100</f>
        <v>0.59442535514926675</v>
      </c>
      <c r="F120" s="59">
        <f>([1]demanda!BP182/[1]demanda!X182)</f>
        <v>8.1784008488980098E-2</v>
      </c>
      <c r="G120" s="61" t="s">
        <v>32</v>
      </c>
      <c r="H120" s="61">
        <f>(([1]demanda!BP182/[1]demanda!X182)-([1]demanda!BP181/[1]demanda!X181))*100</f>
        <v>0.35263393764524004</v>
      </c>
    </row>
    <row r="121" spans="1:9" ht="14">
      <c r="A121" s="43" t="s">
        <v>34</v>
      </c>
      <c r="B121" s="44"/>
      <c r="C121" s="45"/>
      <c r="D121" s="45"/>
      <c r="E121" s="45"/>
      <c r="F121" s="45"/>
      <c r="G121" s="45"/>
      <c r="H121" s="45"/>
    </row>
    <row r="122" spans="1:9" ht="14">
      <c r="A122" s="52" t="s">
        <v>35</v>
      </c>
      <c r="B122" s="53"/>
      <c r="C122" s="62">
        <f>+[1]oferta!AM178</f>
        <v>5264</v>
      </c>
      <c r="D122" s="63">
        <f>+'[1]oferta-enl'!AM179</f>
        <v>6.4940319643940869E-2</v>
      </c>
      <c r="E122" s="62">
        <f>+'[1]oferta-enl'!AM180</f>
        <v>321</v>
      </c>
      <c r="F122" s="62">
        <f>+[1]oferta!AM182</f>
        <v>2852.3333333333335</v>
      </c>
      <c r="G122" s="63">
        <f>+'[1]oferta-enl'!AM183</f>
        <v>4.873466032528917E-3</v>
      </c>
      <c r="H122" s="62">
        <f>+'[1]oferta-enl'!AM184</f>
        <v>13.833333333333485</v>
      </c>
    </row>
    <row r="123" spans="1:9" ht="14">
      <c r="A123" s="52" t="s">
        <v>36</v>
      </c>
      <c r="B123" s="53"/>
      <c r="C123" s="63">
        <f>'[1]oferta-enl'!AE178/100</f>
        <v>0.54059999999999997</v>
      </c>
      <c r="D123" s="58" t="s">
        <v>32</v>
      </c>
      <c r="E123" s="58">
        <f>'[1]oferta-enl'!AE180</f>
        <v>4.5600000000000023</v>
      </c>
      <c r="F123" s="63">
        <f>'[1]oferta-enl'!AE182/100</f>
        <v>0.44002928596802837</v>
      </c>
      <c r="G123" s="58" t="s">
        <v>32</v>
      </c>
      <c r="H123" s="58">
        <f>'[1]oferta-enl'!AE184</f>
        <v>3.2930245016414474</v>
      </c>
    </row>
    <row r="124" spans="1:9" ht="14">
      <c r="A124" s="52" t="s">
        <v>37</v>
      </c>
      <c r="B124" s="53"/>
      <c r="C124" s="62">
        <f>'[1]oferta-enl'!W178</f>
        <v>41999</v>
      </c>
      <c r="D124" s="63">
        <f>'[1]oferta-enl'!W179</f>
        <v>1.0010248587839499E-3</v>
      </c>
      <c r="E124" s="62">
        <f>'[1]oferta-enl'!W180</f>
        <v>42</v>
      </c>
      <c r="F124" s="62">
        <f>'[1]oferta-enl'!W182</f>
        <v>25804.166666666668</v>
      </c>
      <c r="G124" s="63">
        <f>'[1]oferta-enl'!W183</f>
        <v>-4.0796728827210194E-2</v>
      </c>
      <c r="H124" s="62">
        <f>'[1]oferta-enl'!W184</f>
        <v>-1097.5</v>
      </c>
      <c r="I124" s="23"/>
    </row>
    <row r="125" spans="1:9" ht="14">
      <c r="A125" s="64" t="str">
        <f>($A$97)</f>
        <v>Fuente: Oficina del Dato a partir de datos de Encuesta de Ocupación Hotelera (INE)</v>
      </c>
      <c r="B125" s="64"/>
      <c r="C125" s="65"/>
      <c r="D125" s="65"/>
      <c r="E125" s="65"/>
      <c r="F125" s="65"/>
      <c r="G125" s="65"/>
      <c r="H125" s="65"/>
      <c r="I125" s="23"/>
    </row>
    <row r="126" spans="1:9">
      <c r="B126" s="19"/>
      <c r="C126" s="19"/>
      <c r="D126" s="20"/>
      <c r="E126" s="20"/>
      <c r="F126" s="21"/>
      <c r="G126" s="21"/>
      <c r="I126" s="23"/>
    </row>
    <row r="127" spans="1:9">
      <c r="A127" s="19"/>
      <c r="B127" s="19"/>
      <c r="C127" s="19"/>
      <c r="D127" s="20"/>
      <c r="E127" s="20"/>
      <c r="F127" s="21"/>
      <c r="G127" s="21"/>
      <c r="H127" s="20"/>
      <c r="I127" s="23"/>
    </row>
    <row r="128" spans="1:9" ht="23.5">
      <c r="A128" s="24" t="s">
        <v>41</v>
      </c>
      <c r="B128" s="24"/>
      <c r="C128" s="25"/>
      <c r="D128" s="25"/>
      <c r="E128" s="25"/>
      <c r="F128" s="25"/>
      <c r="G128" s="25"/>
      <c r="H128" s="25"/>
      <c r="I128" s="25"/>
    </row>
    <row r="129" spans="1:12" ht="21.75" customHeight="1">
      <c r="A129" s="26"/>
      <c r="B129" s="26"/>
      <c r="C129" s="27"/>
      <c r="D129" s="27"/>
      <c r="E129" s="27"/>
      <c r="F129" s="27"/>
      <c r="G129" s="27"/>
      <c r="H129" s="27"/>
    </row>
    <row r="130" spans="1:12" ht="26.25" customHeight="1">
      <c r="A130" s="28" t="s">
        <v>9</v>
      </c>
      <c r="B130" s="29"/>
      <c r="C130" s="66" t="str">
        <f>$C$74</f>
        <v>Jun.25</v>
      </c>
      <c r="D130" s="67" t="str">
        <f>$D$74</f>
        <v>Variación mensual                    Jun.25/Jun.24</v>
      </c>
      <c r="E130" s="68"/>
      <c r="F130" s="66" t="str">
        <f>$F$74</f>
        <v>Acumulado Ene-Jun.25</v>
      </c>
      <c r="G130" s="67" t="str">
        <f>$G$74</f>
        <v>Var. del acumulado                                                       Ene-Jun.25/Ene-Jun.24</v>
      </c>
      <c r="H130" s="68"/>
    </row>
    <row r="131" spans="1:12" ht="16.5" customHeight="1">
      <c r="A131" s="28"/>
      <c r="B131" s="34"/>
      <c r="C131" s="69"/>
      <c r="D131" s="70"/>
      <c r="E131" s="71"/>
      <c r="F131" s="69"/>
      <c r="G131" s="70"/>
      <c r="H131" s="71"/>
    </row>
    <row r="132" spans="1:12" ht="14">
      <c r="A132" s="28"/>
      <c r="B132" s="39"/>
      <c r="C132" s="72"/>
      <c r="D132" s="73" t="str">
        <f>$D$76</f>
        <v>%</v>
      </c>
      <c r="E132" s="73" t="str">
        <f>$E$76</f>
        <v>Diferencias</v>
      </c>
      <c r="F132" s="72"/>
      <c r="G132" s="73" t="str">
        <f>$G$76</f>
        <v>%</v>
      </c>
      <c r="H132" s="73" t="str">
        <f>$H$76</f>
        <v>Diferencias</v>
      </c>
    </row>
    <row r="133" spans="1:12" ht="14">
      <c r="A133" s="43" t="s">
        <v>26</v>
      </c>
      <c r="B133" s="44"/>
      <c r="C133" s="45"/>
      <c r="D133" s="45"/>
      <c r="E133" s="45"/>
      <c r="F133" s="45"/>
      <c r="G133" s="45"/>
      <c r="H133" s="45"/>
    </row>
    <row r="134" spans="1:12" ht="14">
      <c r="A134" s="46" t="s">
        <v>27</v>
      </c>
      <c r="B134" s="47"/>
      <c r="C134" s="48">
        <f>+[1]demanda!BA178</f>
        <v>243945</v>
      </c>
      <c r="D134" s="49">
        <f>+'[1]demanda-enl'!BA179</f>
        <v>6.5066668995206189E-2</v>
      </c>
      <c r="E134" s="48">
        <f>+'[1]demanda-enl'!BA180</f>
        <v>14903</v>
      </c>
      <c r="F134" s="48">
        <f>+[1]demanda!BA182</f>
        <v>855824</v>
      </c>
      <c r="G134" s="49">
        <f>+'[1]demanda-enl'!BA183</f>
        <v>-2.8218128140346854E-2</v>
      </c>
      <c r="H134" s="48">
        <f>+'[1]demanda-enl'!BA184</f>
        <v>-24851</v>
      </c>
      <c r="J134" s="50"/>
    </row>
    <row r="135" spans="1:12" ht="14">
      <c r="A135" s="46" t="s">
        <v>28</v>
      </c>
      <c r="B135" s="47"/>
      <c r="C135" s="48">
        <f>+[1]demanda!BI178</f>
        <v>102462</v>
      </c>
      <c r="D135" s="49">
        <f>+'[1]demanda-enl'!BI179</f>
        <v>7.5671362882398618E-2</v>
      </c>
      <c r="E135" s="48">
        <f>+'[1]demanda-enl'!BI180</f>
        <v>7208</v>
      </c>
      <c r="F135" s="48">
        <f>+[1]demanda!BI182</f>
        <v>434138</v>
      </c>
      <c r="G135" s="49">
        <f>+'[1]demanda-enl'!BI183</f>
        <v>-2.5339843969242826E-2</v>
      </c>
      <c r="H135" s="48">
        <f>+'[1]demanda-enl'!BI184</f>
        <v>-11287</v>
      </c>
      <c r="J135" s="50"/>
      <c r="K135" s="51"/>
      <c r="L135" s="51"/>
    </row>
    <row r="136" spans="1:12" ht="14">
      <c r="A136" s="52" t="s">
        <v>29</v>
      </c>
      <c r="B136" s="53"/>
      <c r="C136" s="54">
        <f>+[1]demanda!AS178</f>
        <v>346407</v>
      </c>
      <c r="D136" s="55">
        <f>+'[1]demanda-enl'!AS179</f>
        <v>6.8181537854306029E-2</v>
      </c>
      <c r="E136" s="54">
        <f>+'[1]demanda-enl'!AS180</f>
        <v>22111</v>
      </c>
      <c r="F136" s="54">
        <f>+[1]demanda!AS182</f>
        <v>1289962</v>
      </c>
      <c r="G136" s="55">
        <f>+'[1]demanda-enl'!AS183</f>
        <v>-2.7251338511424472E-2</v>
      </c>
      <c r="H136" s="54">
        <f>+'[1]demanda-enl'!AS184</f>
        <v>-36138</v>
      </c>
      <c r="J136" s="50"/>
      <c r="K136" s="51"/>
    </row>
    <row r="137" spans="1:12" ht="14">
      <c r="A137" s="43" t="s">
        <v>30</v>
      </c>
      <c r="B137" s="44"/>
      <c r="C137" s="45"/>
      <c r="D137" s="56"/>
      <c r="E137" s="45"/>
      <c r="F137" s="45"/>
      <c r="G137" s="56"/>
      <c r="H137" s="45"/>
      <c r="J137" s="50"/>
    </row>
    <row r="138" spans="1:12" ht="14">
      <c r="A138" s="46" t="s">
        <v>27</v>
      </c>
      <c r="B138" s="47"/>
      <c r="C138" s="48">
        <f>+[1]demanda!BY178</f>
        <v>641944</v>
      </c>
      <c r="D138" s="49">
        <f>+'[1]demanda-enl'!BY179</f>
        <v>3.8539317481015134E-2</v>
      </c>
      <c r="E138" s="48">
        <f>+'[1]demanda-enl'!BY180</f>
        <v>23822</v>
      </c>
      <c r="F138" s="48">
        <f>+[1]demanda!BY182</f>
        <v>2012980</v>
      </c>
      <c r="G138" s="49">
        <f>+'[1]demanda-enl'!BY183</f>
        <v>-1.292478245391393E-2</v>
      </c>
      <c r="H138" s="48">
        <f>+'[1]demanda-enl'!BY184</f>
        <v>-26358</v>
      </c>
      <c r="J138" s="50"/>
    </row>
    <row r="139" spans="1:12" ht="14">
      <c r="A139" s="46" t="s">
        <v>28</v>
      </c>
      <c r="B139" s="47"/>
      <c r="C139" s="48">
        <f>+[1]demanda!CG178</f>
        <v>390466</v>
      </c>
      <c r="D139" s="49">
        <f>+'[1]demanda-enl'!CG179</f>
        <v>2.2285406096022031E-2</v>
      </c>
      <c r="E139" s="48">
        <f>+'[1]demanda-enl'!CG180</f>
        <v>8512</v>
      </c>
      <c r="F139" s="48">
        <f>+[1]demanda!CG182</f>
        <v>1481955</v>
      </c>
      <c r="G139" s="49">
        <f>+'[1]demanda-enl'!CG183</f>
        <v>-8.631589087391589E-3</v>
      </c>
      <c r="H139" s="48">
        <f>+'[1]demanda-enl'!CG184</f>
        <v>-12903</v>
      </c>
      <c r="K139" s="51"/>
    </row>
    <row r="140" spans="1:12" ht="14">
      <c r="A140" s="52" t="s">
        <v>29</v>
      </c>
      <c r="B140" s="53"/>
      <c r="C140" s="54">
        <f>+[1]demanda!BQ178</f>
        <v>1032410</v>
      </c>
      <c r="D140" s="55">
        <f>+'[1]demanda-enl'!BQ179</f>
        <v>3.2331542802747082E-2</v>
      </c>
      <c r="E140" s="54">
        <f>+'[1]demanda-enl'!BQ180</f>
        <v>32334</v>
      </c>
      <c r="F140" s="54">
        <f>+[1]demanda!BQ182</f>
        <v>3494935</v>
      </c>
      <c r="G140" s="55">
        <f>+'[1]demanda-enl'!BQ183</f>
        <v>-1.1108331913867731E-2</v>
      </c>
      <c r="H140" s="54">
        <f>+'[1]demanda-enl'!BQ184</f>
        <v>-39259</v>
      </c>
    </row>
    <row r="141" spans="1:12" ht="14">
      <c r="A141" s="43" t="s">
        <v>31</v>
      </c>
      <c r="B141" s="44"/>
      <c r="C141" s="45"/>
      <c r="D141" s="45"/>
      <c r="E141" s="45"/>
      <c r="F141" s="45"/>
      <c r="G141" s="45"/>
      <c r="H141" s="45"/>
    </row>
    <row r="142" spans="1:12" ht="14">
      <c r="A142" s="46" t="s">
        <v>27</v>
      </c>
      <c r="B142" s="47"/>
      <c r="C142" s="57">
        <f>+'[1]demanda-enl'!BA204</f>
        <v>2.6315112012953739</v>
      </c>
      <c r="D142" s="57" t="s">
        <v>32</v>
      </c>
      <c r="E142" s="57">
        <f>+'[1]demanda-enl'!BA206</f>
        <v>-6.7216542961137993E-2</v>
      </c>
      <c r="F142" s="57">
        <f>+'[1]demanda-enl'!BA208</f>
        <v>2.3520957580063189</v>
      </c>
      <c r="G142" s="57" t="s">
        <v>32</v>
      </c>
      <c r="H142" s="57">
        <f>+'[1]demanda-enl'!BA210</f>
        <v>3.6442423915990396E-2</v>
      </c>
    </row>
    <row r="143" spans="1:12" ht="14">
      <c r="A143" s="46" t="s">
        <v>28</v>
      </c>
      <c r="B143" s="47"/>
      <c r="C143" s="57">
        <f>+'[1]demanda-enl'!BI204</f>
        <v>3.8108371884210732</v>
      </c>
      <c r="D143" s="57" t="s">
        <v>32</v>
      </c>
      <c r="E143" s="57">
        <f>+'[1]demanda-enl'!BI206</f>
        <v>-0.19901016707055996</v>
      </c>
      <c r="F143" s="57">
        <f>+'[1]demanda-enl'!BI208</f>
        <v>3.4135574402609308</v>
      </c>
      <c r="G143" s="57" t="s">
        <v>32</v>
      </c>
      <c r="H143" s="57">
        <f>+'[1]demanda-enl'!BI210</f>
        <v>5.7531173212606035E-2</v>
      </c>
    </row>
    <row r="144" spans="1:12" ht="14">
      <c r="A144" s="52" t="s">
        <v>29</v>
      </c>
      <c r="B144" s="53"/>
      <c r="C144" s="58">
        <f>+'[1]demanda-enl'!AS204</f>
        <v>2.9803381571388567</v>
      </c>
      <c r="D144" s="58" t="s">
        <v>32</v>
      </c>
      <c r="E144" s="58">
        <f>+'[1]demanda-enl'!AS206</f>
        <v>-0.10349883129146598</v>
      </c>
      <c r="F144" s="58">
        <f>+'[1]demanda-enl'!AS208</f>
        <v>2.7093317477569108</v>
      </c>
      <c r="G144" s="58" t="s">
        <v>32</v>
      </c>
      <c r="H144" s="58">
        <f>+'[1]demanda-enl'!AS210</f>
        <v>4.4228060252197832E-2</v>
      </c>
    </row>
    <row r="145" spans="1:9" ht="14">
      <c r="A145" s="43" t="s">
        <v>40</v>
      </c>
      <c r="B145" s="44"/>
      <c r="C145" s="45"/>
      <c r="D145" s="45"/>
      <c r="E145" s="45"/>
      <c r="F145" s="45"/>
      <c r="G145" s="45"/>
      <c r="H145" s="45"/>
    </row>
    <row r="146" spans="1:9" ht="14">
      <c r="A146" s="46" t="s">
        <v>27</v>
      </c>
      <c r="B146" s="47"/>
      <c r="C146" s="59">
        <f>([1]demanda!BY178/[1]demanda!AE178)</f>
        <v>0.24263315466869559</v>
      </c>
      <c r="D146" s="60" t="s">
        <v>32</v>
      </c>
      <c r="E146" s="61">
        <f>(([1]demanda!BY178/[1]demanda!AE178)-([1]demanda!BY177/[1]demanda!AE177))*100</f>
        <v>0.901291822969566</v>
      </c>
      <c r="F146" s="59">
        <f>([1]demanda!BY182/[1]demanda!AE182)</f>
        <v>0.19019707182415449</v>
      </c>
      <c r="G146" s="60" t="s">
        <v>32</v>
      </c>
      <c r="H146" s="61">
        <f>(([1]demanda!BY182/[1]demanda!AE182)-([1]demanda!BY181/[1]demanda!AE181))*100</f>
        <v>0.69347487341970271</v>
      </c>
    </row>
    <row r="147" spans="1:9" ht="14">
      <c r="A147" s="46" t="s">
        <v>28</v>
      </c>
      <c r="B147" s="47"/>
      <c r="C147" s="59">
        <f>([1]demanda!CG178/[1]demanda!AL178)</f>
        <v>0.11608577597983588</v>
      </c>
      <c r="D147" s="60" t="s">
        <v>32</v>
      </c>
      <c r="E147" s="61">
        <f>(([1]demanda!CG178/[1]demanda!AL178)-([1]demanda!CG177/[1]demanda!AL177))*100</f>
        <v>-0.41845815211992987</v>
      </c>
      <c r="F147" s="59">
        <f>([1]demanda!CG182/[1]demanda!AL182)</f>
        <v>9.9796367477005904E-2</v>
      </c>
      <c r="G147" s="60" t="s">
        <v>32</v>
      </c>
      <c r="H147" s="61">
        <f>(([1]demanda!CG182/[1]demanda!AL182)-([1]demanda!CG181/[1]demanda!AL181))*100</f>
        <v>-0.18577946533237105</v>
      </c>
    </row>
    <row r="148" spans="1:9" ht="14">
      <c r="A148" s="46" t="s">
        <v>29</v>
      </c>
      <c r="B148" s="47"/>
      <c r="C148" s="59">
        <f>([1]demanda!BQ178/[1]demanda!X178)</f>
        <v>0.17180095378226354</v>
      </c>
      <c r="D148" s="61" t="s">
        <v>32</v>
      </c>
      <c r="E148" s="61">
        <f>(([1]demanda!BQ178/[1]demanda!X178)-([1]demanda!BQ177/[1]demanda!X177))*100</f>
        <v>1.4878527816175602E-3</v>
      </c>
      <c r="F148" s="59">
        <f>([1]demanda!BQ182/[1]demanda!X182)</f>
        <v>0.13741493287342446</v>
      </c>
      <c r="G148" s="61" t="s">
        <v>32</v>
      </c>
      <c r="H148" s="61">
        <f>(([1]demanda!BQ182/[1]demanda!X182)-([1]demanda!BQ181/[1]demanda!X181))*100</f>
        <v>6.0725726153404436E-2</v>
      </c>
    </row>
    <row r="149" spans="1:9" ht="14">
      <c r="A149" s="43" t="s">
        <v>34</v>
      </c>
      <c r="B149" s="44"/>
      <c r="C149" s="45"/>
      <c r="D149" s="45"/>
      <c r="E149" s="45"/>
      <c r="F149" s="45"/>
      <c r="G149" s="45"/>
      <c r="H149" s="45"/>
    </row>
    <row r="150" spans="1:9" ht="14">
      <c r="A150" s="52" t="s">
        <v>35</v>
      </c>
      <c r="B150" s="53"/>
      <c r="C150" s="62">
        <f>+[1]oferta!AN178</f>
        <v>10200</v>
      </c>
      <c r="D150" s="63">
        <f>+'[1]oferta-enl'!AN179</f>
        <v>6.7392214315613153E-2</v>
      </c>
      <c r="E150" s="62">
        <f>+'[1]oferta-enl'!AN180</f>
        <v>644</v>
      </c>
      <c r="F150" s="62">
        <f>+[1]oferta!AN182</f>
        <v>6452</v>
      </c>
      <c r="G150" s="63">
        <f>+'[1]oferta-enl'!AN183</f>
        <v>2.9464950537176904E-2</v>
      </c>
      <c r="H150" s="62">
        <f>+'[1]oferta-enl'!AN184</f>
        <v>184.66666666666697</v>
      </c>
    </row>
    <row r="151" spans="1:9" ht="14">
      <c r="A151" s="52" t="s">
        <v>36</v>
      </c>
      <c r="B151" s="53"/>
      <c r="C151" s="63">
        <f>'[1]oferta-enl'!AF178/100</f>
        <v>0.64549999999999996</v>
      </c>
      <c r="D151" s="58" t="s">
        <v>32</v>
      </c>
      <c r="E151" s="58">
        <f>'[1]oferta-enl'!AF180</f>
        <v>2.3699999999999974</v>
      </c>
      <c r="F151" s="63">
        <f>'[1]oferta-enl'!AF182/100</f>
        <v>0.4976682566649242</v>
      </c>
      <c r="G151" s="58" t="s">
        <v>32</v>
      </c>
      <c r="H151" s="58">
        <f>'[1]oferta-enl'!AF184</f>
        <v>1.3374545975744638</v>
      </c>
    </row>
    <row r="152" spans="1:9" ht="14">
      <c r="A152" s="52" t="s">
        <v>37</v>
      </c>
      <c r="B152" s="53"/>
      <c r="C152" s="62">
        <f>'[1]oferta-enl'!X178</f>
        <v>52180</v>
      </c>
      <c r="D152" s="63">
        <f>'[1]oferta-enl'!X179</f>
        <v>-7.5508302109287273E-3</v>
      </c>
      <c r="E152" s="62">
        <f>'[1]oferta-enl'!X180</f>
        <v>-397</v>
      </c>
      <c r="F152" s="62">
        <f>'[1]oferta-enl'!X182</f>
        <v>38260</v>
      </c>
      <c r="G152" s="63">
        <f>'[1]oferta-enl'!X183</f>
        <v>-3.4845783861962354E-2</v>
      </c>
      <c r="H152" s="62">
        <f>'[1]oferta-enl'!X184</f>
        <v>-1381.3333333333358</v>
      </c>
      <c r="I152" s="23"/>
    </row>
    <row r="153" spans="1:9" ht="14">
      <c r="A153" s="64" t="str">
        <f>($A$97)</f>
        <v>Fuente: Oficina del Dato a partir de datos de Encuesta de Ocupación Hotelera (INE)</v>
      </c>
      <c r="B153" s="64"/>
      <c r="C153" s="65"/>
      <c r="D153" s="65"/>
      <c r="E153" s="65"/>
      <c r="F153" s="65"/>
      <c r="G153" s="65"/>
      <c r="H153" s="65"/>
      <c r="I153" s="23"/>
    </row>
    <row r="154" spans="1:9">
      <c r="A154" s="19" t="s">
        <v>4</v>
      </c>
      <c r="B154" s="75"/>
      <c r="C154" s="76"/>
      <c r="D154" s="76"/>
      <c r="E154" s="76"/>
      <c r="F154" s="76"/>
      <c r="G154" s="76"/>
      <c r="I154" s="22" t="str">
        <f>[1]demanda!A178</f>
        <v>JUNIO 25</v>
      </c>
    </row>
    <row r="155" spans="1:9">
      <c r="A155" s="75"/>
      <c r="B155" s="75"/>
      <c r="C155" s="76"/>
      <c r="D155" s="76"/>
      <c r="E155" s="76"/>
      <c r="F155" s="76"/>
      <c r="G155" s="76"/>
      <c r="H155" s="76"/>
    </row>
    <row r="156" spans="1:9" ht="23.5">
      <c r="A156" s="24" t="s">
        <v>42</v>
      </c>
      <c r="B156" s="24"/>
      <c r="C156" s="25"/>
      <c r="D156" s="25"/>
      <c r="E156" s="25"/>
      <c r="F156" s="25"/>
      <c r="G156" s="25"/>
      <c r="H156" s="25"/>
      <c r="I156" s="25"/>
    </row>
    <row r="157" spans="1:9" ht="21.75" customHeight="1">
      <c r="A157" s="26"/>
      <c r="B157" s="26"/>
      <c r="C157" s="27"/>
      <c r="D157" s="27"/>
      <c r="E157" s="27"/>
      <c r="F157" s="27"/>
      <c r="G157" s="27"/>
      <c r="H157" s="27"/>
    </row>
    <row r="158" spans="1:9" ht="26.25" customHeight="1">
      <c r="A158" s="28" t="s">
        <v>10</v>
      </c>
      <c r="B158" s="29"/>
      <c r="C158" s="66" t="str">
        <f>$C$74</f>
        <v>Jun.25</v>
      </c>
      <c r="D158" s="67" t="str">
        <f>$D$74</f>
        <v>Variación mensual                    Jun.25/Jun.24</v>
      </c>
      <c r="E158" s="68"/>
      <c r="F158" s="66" t="str">
        <f>$F$74</f>
        <v>Acumulado Ene-Jun.25</v>
      </c>
      <c r="G158" s="67" t="str">
        <f>$G$74</f>
        <v>Var. del acumulado                                                       Ene-Jun.25/Ene-Jun.24</v>
      </c>
      <c r="H158" s="68"/>
    </row>
    <row r="159" spans="1:9" ht="16.5" customHeight="1">
      <c r="A159" s="28"/>
      <c r="B159" s="34"/>
      <c r="C159" s="69"/>
      <c r="D159" s="70"/>
      <c r="E159" s="71"/>
      <c r="F159" s="69"/>
      <c r="G159" s="70"/>
      <c r="H159" s="71"/>
    </row>
    <row r="160" spans="1:9" ht="14">
      <c r="A160" s="28"/>
      <c r="B160" s="39"/>
      <c r="C160" s="72"/>
      <c r="D160" s="73" t="str">
        <f>$D$76</f>
        <v>%</v>
      </c>
      <c r="E160" s="73" t="str">
        <f>$E$76</f>
        <v>Diferencias</v>
      </c>
      <c r="F160" s="72"/>
      <c r="G160" s="73" t="str">
        <f>$G$76</f>
        <v>%</v>
      </c>
      <c r="H160" s="73" t="str">
        <f>$H$76</f>
        <v>Diferencias</v>
      </c>
    </row>
    <row r="161" spans="1:12" ht="14">
      <c r="A161" s="43" t="s">
        <v>26</v>
      </c>
      <c r="B161" s="44"/>
      <c r="C161" s="45"/>
      <c r="D161" s="45"/>
      <c r="E161" s="45"/>
      <c r="F161" s="45"/>
      <c r="G161" s="45"/>
      <c r="H161" s="45"/>
    </row>
    <row r="162" spans="1:12" ht="14">
      <c r="A162" s="46" t="s">
        <v>27</v>
      </c>
      <c r="B162" s="47"/>
      <c r="C162" s="48">
        <f>+[1]demanda!BB178</f>
        <v>55263</v>
      </c>
      <c r="D162" s="49">
        <f>+'[1]demanda-enl'!BB179</f>
        <v>-1.2289674865807454E-3</v>
      </c>
      <c r="E162" s="48">
        <f>+'[1]demanda-enl'!BB180</f>
        <v>-68</v>
      </c>
      <c r="F162" s="48">
        <f>+[1]demanda!BB182</f>
        <v>339560</v>
      </c>
      <c r="G162" s="49">
        <f>+'[1]demanda-enl'!BB183</f>
        <v>-4.8240652274579299E-3</v>
      </c>
      <c r="H162" s="48">
        <f>+'[1]demanda-enl'!BB184</f>
        <v>-1646</v>
      </c>
      <c r="J162" s="50"/>
    </row>
    <row r="163" spans="1:12" ht="14">
      <c r="A163" s="46" t="s">
        <v>28</v>
      </c>
      <c r="B163" s="47"/>
      <c r="C163" s="48">
        <f>+[1]demanda!BJ178</f>
        <v>41791</v>
      </c>
      <c r="D163" s="49">
        <f>+'[1]demanda-enl'!BJ179</f>
        <v>1.4857772771932343E-3</v>
      </c>
      <c r="E163" s="48">
        <f>+'[1]demanda-enl'!BJ180</f>
        <v>62</v>
      </c>
      <c r="F163" s="48">
        <f>+[1]demanda!BJ182</f>
        <v>253882</v>
      </c>
      <c r="G163" s="49">
        <f>+'[1]demanda-enl'!BJ183</f>
        <v>-2.0709659750589249E-2</v>
      </c>
      <c r="H163" s="48">
        <f>+'[1]demanda-enl'!BJ184</f>
        <v>-5369</v>
      </c>
      <c r="J163" s="50"/>
      <c r="K163" s="51"/>
      <c r="L163" s="51"/>
    </row>
    <row r="164" spans="1:12" ht="14">
      <c r="A164" s="52" t="s">
        <v>29</v>
      </c>
      <c r="B164" s="53"/>
      <c r="C164" s="54">
        <f>+[1]demanda!AT178</f>
        <v>97055</v>
      </c>
      <c r="D164" s="55">
        <f>+'[1]demanda-enl'!AT179</f>
        <v>-5.1514527096618856E-5</v>
      </c>
      <c r="E164" s="54">
        <f>+'[1]demanda-enl'!AT180</f>
        <v>-5</v>
      </c>
      <c r="F164" s="54">
        <f>+[1]demanda!AT182</f>
        <v>593442</v>
      </c>
      <c r="G164" s="55">
        <f>+'[1]demanda-enl'!AT183</f>
        <v>-1.168441423047073E-2</v>
      </c>
      <c r="H164" s="54">
        <f>+'[1]demanda-enl'!AT184</f>
        <v>-7016</v>
      </c>
      <c r="J164" s="50"/>
      <c r="K164" s="51"/>
    </row>
    <row r="165" spans="1:12" ht="14">
      <c r="A165" s="43" t="s">
        <v>30</v>
      </c>
      <c r="B165" s="44"/>
      <c r="C165" s="45"/>
      <c r="D165" s="56"/>
      <c r="E165" s="45"/>
      <c r="F165" s="45"/>
      <c r="G165" s="56"/>
      <c r="H165" s="45"/>
      <c r="J165" s="50"/>
    </row>
    <row r="166" spans="1:12" ht="14">
      <c r="A166" s="46" t="s">
        <v>27</v>
      </c>
      <c r="B166" s="47"/>
      <c r="C166" s="48">
        <f>+[1]demanda!BZ178</f>
        <v>93208</v>
      </c>
      <c r="D166" s="49">
        <f>+'[1]demanda-enl'!BZ179</f>
        <v>-3.4544192743130031E-2</v>
      </c>
      <c r="E166" s="48">
        <f>+'[1]demanda-enl'!BZ180</f>
        <v>-3335</v>
      </c>
      <c r="F166" s="48">
        <f>+[1]demanda!BZ182</f>
        <v>607327</v>
      </c>
      <c r="G166" s="49">
        <f>+'[1]demanda-enl'!BZ183</f>
        <v>4.8677581343017362E-3</v>
      </c>
      <c r="H166" s="48">
        <f>+'[1]demanda-enl'!BZ184</f>
        <v>2942</v>
      </c>
      <c r="J166" s="50"/>
    </row>
    <row r="167" spans="1:12" ht="14">
      <c r="A167" s="46" t="s">
        <v>28</v>
      </c>
      <c r="B167" s="47"/>
      <c r="C167" s="48">
        <f>+[1]demanda!CH178</f>
        <v>68603</v>
      </c>
      <c r="D167" s="49">
        <f>+'[1]demanda-enl'!CH179</f>
        <v>2.9194233163808647E-2</v>
      </c>
      <c r="E167" s="48">
        <f>+'[1]demanda-enl'!CH180</f>
        <v>1946</v>
      </c>
      <c r="F167" s="48">
        <f>+[1]demanda!CH182</f>
        <v>417143</v>
      </c>
      <c r="G167" s="49">
        <f>+'[1]demanda-enl'!CH183</f>
        <v>-1.9562080166217743E-2</v>
      </c>
      <c r="H167" s="48">
        <f>+'[1]demanda-enl'!CH184</f>
        <v>-8323</v>
      </c>
      <c r="K167" s="51"/>
    </row>
    <row r="168" spans="1:12" ht="14">
      <c r="A168" s="52" t="s">
        <v>29</v>
      </c>
      <c r="B168" s="53"/>
      <c r="C168" s="54">
        <f>+[1]demanda!BR178</f>
        <v>161811</v>
      </c>
      <c r="D168" s="55">
        <f>+'[1]demanda-enl'!BR179</f>
        <v>-8.5110294117647367E-3</v>
      </c>
      <c r="E168" s="54">
        <f>+'[1]demanda-enl'!BR180</f>
        <v>-1389</v>
      </c>
      <c r="F168" s="54">
        <f>+[1]demanda!BR182</f>
        <v>1024470</v>
      </c>
      <c r="G168" s="55">
        <f>+'[1]demanda-enl'!BR183</f>
        <v>-5.2230958130755623E-3</v>
      </c>
      <c r="H168" s="54">
        <f>+'[1]demanda-enl'!BR184</f>
        <v>-5379</v>
      </c>
    </row>
    <row r="169" spans="1:12" ht="14">
      <c r="A169" s="43" t="s">
        <v>31</v>
      </c>
      <c r="B169" s="44"/>
      <c r="C169" s="45"/>
      <c r="D169" s="45"/>
      <c r="E169" s="45"/>
      <c r="F169" s="45"/>
      <c r="G169" s="45"/>
      <c r="H169" s="45"/>
    </row>
    <row r="170" spans="1:12" ht="14">
      <c r="A170" s="46" t="s">
        <v>27</v>
      </c>
      <c r="B170" s="47"/>
      <c r="C170" s="57">
        <f>+'[1]demanda-enl'!BB204</f>
        <v>1.6866257713117276</v>
      </c>
      <c r="D170" s="57" t="s">
        <v>32</v>
      </c>
      <c r="E170" s="57">
        <f>+'[1]demanda-enl'!BB206</f>
        <v>-5.820081776130559E-2</v>
      </c>
      <c r="F170" s="57">
        <f>+'[1]demanda-enl'!BB208</f>
        <v>1.7885705030038874</v>
      </c>
      <c r="G170" s="57" t="s">
        <v>32</v>
      </c>
      <c r="H170" s="57">
        <f>+'[1]demanda-enl'!BB210</f>
        <v>1.725053793879483E-2</v>
      </c>
    </row>
    <row r="171" spans="1:12" ht="14">
      <c r="A171" s="46" t="s">
        <v>28</v>
      </c>
      <c r="B171" s="47"/>
      <c r="C171" s="57">
        <f>+'[1]demanda-enl'!BJ204</f>
        <v>1.6415735445430835</v>
      </c>
      <c r="D171" s="57" t="s">
        <v>32</v>
      </c>
      <c r="E171" s="57">
        <f>+'[1]demanda-enl'!BJ206</f>
        <v>4.4195222512840804E-2</v>
      </c>
      <c r="F171" s="57">
        <f>+'[1]demanda-enl'!BJ208</f>
        <v>1.6430585862723628</v>
      </c>
      <c r="G171" s="57" t="s">
        <v>32</v>
      </c>
      <c r="H171" s="57">
        <f>+'[1]demanda-enl'!BJ210</f>
        <v>1.9231615295460802E-3</v>
      </c>
    </row>
    <row r="172" spans="1:12" ht="14">
      <c r="A172" s="52" t="s">
        <v>29</v>
      </c>
      <c r="B172" s="53"/>
      <c r="C172" s="58">
        <f>+'[1]demanda-enl'!AT204</f>
        <v>1.6672093143063211</v>
      </c>
      <c r="D172" s="58" t="s">
        <v>32</v>
      </c>
      <c r="E172" s="58">
        <f>+'[1]demanda-enl'!AT206</f>
        <v>-1.4224850128049304E-2</v>
      </c>
      <c r="F172" s="58">
        <f>+'[1]demanda-enl'!AT208</f>
        <v>1.7263186629864418</v>
      </c>
      <c r="G172" s="58" t="s">
        <v>32</v>
      </c>
      <c r="H172" s="58">
        <f>+'[1]demanda-enl'!AT210</f>
        <v>1.1212860415737325E-2</v>
      </c>
    </row>
    <row r="173" spans="1:12" ht="14">
      <c r="A173" s="43" t="s">
        <v>40</v>
      </c>
      <c r="B173" s="44"/>
      <c r="C173" s="45"/>
      <c r="D173" s="45"/>
      <c r="E173" s="45"/>
      <c r="F173" s="45"/>
      <c r="G173" s="45"/>
      <c r="H173" s="45"/>
    </row>
    <row r="174" spans="1:12" ht="14">
      <c r="A174" s="46" t="s">
        <v>27</v>
      </c>
      <c r="B174" s="47"/>
      <c r="C174" s="59">
        <f>([1]demanda!BZ178/[1]demanda!AE178)</f>
        <v>3.5229476528108025E-2</v>
      </c>
      <c r="D174" s="60" t="s">
        <v>32</v>
      </c>
      <c r="E174" s="61">
        <f>(([1]demanda!BZ178/[1]demanda!AE178)-([1]demanda!BZ177/[1]demanda!AE177))*100</f>
        <v>-0.12591106545684835</v>
      </c>
      <c r="F174" s="59">
        <f>([1]demanda!BZ182/[1]demanda!AE182)</f>
        <v>5.7383489671903487E-2</v>
      </c>
      <c r="G174" s="60" t="s">
        <v>32</v>
      </c>
      <c r="H174" s="61">
        <f>(([1]demanda!BZ182/[1]demanda!AE182)-([1]demanda!BZ181/[1]demanda!AE181))*100</f>
        <v>0.30712573981342833</v>
      </c>
    </row>
    <row r="175" spans="1:12" ht="14">
      <c r="A175" s="46" t="s">
        <v>28</v>
      </c>
      <c r="B175" s="47"/>
      <c r="C175" s="59">
        <f>([1]demanda!CH178/[1]demanda!AL178)</f>
        <v>2.0395713044271926E-2</v>
      </c>
      <c r="D175" s="60" t="s">
        <v>32</v>
      </c>
      <c r="E175" s="61">
        <f>(([1]demanda!CH178/[1]demanda!AL178)-([1]demanda!CH177/[1]demanda!AL177))*100</f>
        <v>-5.9336213217995454E-2</v>
      </c>
      <c r="F175" s="59">
        <f>([1]demanda!CH182/[1]demanda!AL182)</f>
        <v>2.8090836846233976E-2</v>
      </c>
      <c r="G175" s="60" t="s">
        <v>32</v>
      </c>
      <c r="H175" s="61">
        <f>(([1]demanda!CH182/[1]demanda!AL182)-([1]demanda!CH181/[1]demanda!AL181))*100</f>
        <v>-8.4193786878431973E-2</v>
      </c>
    </row>
    <row r="176" spans="1:12" ht="14">
      <c r="A176" s="46" t="s">
        <v>29</v>
      </c>
      <c r="B176" s="47"/>
      <c r="C176" s="59">
        <f>([1]demanda!BR178/[1]demanda!X178)</f>
        <v>2.6926593245379108E-2</v>
      </c>
      <c r="D176" s="61" t="s">
        <v>32</v>
      </c>
      <c r="E176" s="61">
        <f>(([1]demanda!BR178/[1]demanda!X178)-([1]demanda!BR177/[1]demanda!X177))*100</f>
        <v>-0.11067637010187779</v>
      </c>
      <c r="F176" s="59">
        <f>([1]demanda!BR182/[1]demanda!X182)</f>
        <v>4.0280427613342495E-2</v>
      </c>
      <c r="G176" s="61" t="s">
        <v>32</v>
      </c>
      <c r="H176" s="61">
        <f>(([1]demanda!BR182/[1]demanda!X182)-([1]demanda!BR181/[1]demanda!X181))*100</f>
        <v>4.1525668010291422E-2</v>
      </c>
    </row>
    <row r="177" spans="1:12" ht="14">
      <c r="A177" s="43" t="s">
        <v>34</v>
      </c>
      <c r="B177" s="44"/>
      <c r="C177" s="45"/>
      <c r="D177" s="45"/>
      <c r="E177" s="45"/>
      <c r="F177" s="45"/>
      <c r="G177" s="45"/>
      <c r="H177" s="45"/>
    </row>
    <row r="178" spans="1:12" ht="14">
      <c r="A178" s="52" t="s">
        <v>35</v>
      </c>
      <c r="B178" s="53"/>
      <c r="C178" s="62">
        <f>+[1]oferta!AO178</f>
        <v>1440</v>
      </c>
      <c r="D178" s="63">
        <f>+'[1]oferta-enl'!AO179</f>
        <v>2.7837259100642386E-2</v>
      </c>
      <c r="E178" s="62">
        <f>+'[1]oferta-enl'!AO180</f>
        <v>39</v>
      </c>
      <c r="F178" s="62">
        <f>+[1]oferta!AO182</f>
        <v>1361.5</v>
      </c>
      <c r="G178" s="63">
        <f>+'[1]oferta-enl'!AO183</f>
        <v>-7.4119076549210572E-3</v>
      </c>
      <c r="H178" s="62">
        <f>+'[1]oferta-enl'!AO184</f>
        <v>-10.166666666666742</v>
      </c>
    </row>
    <row r="179" spans="1:12" ht="14">
      <c r="A179" s="52" t="s">
        <v>36</v>
      </c>
      <c r="B179" s="53"/>
      <c r="C179" s="63">
        <f>'[1]oferta-enl'!AG178/100</f>
        <v>0.48119999999999996</v>
      </c>
      <c r="D179" s="58" t="s">
        <v>32</v>
      </c>
      <c r="E179" s="58">
        <f>'[1]oferta-enl'!AG180</f>
        <v>2.0399999999999991</v>
      </c>
      <c r="F179" s="63">
        <f>'[1]oferta-enl'!AG182/100</f>
        <v>0.49690579377875077</v>
      </c>
      <c r="G179" s="58" t="s">
        <v>32</v>
      </c>
      <c r="H179" s="58">
        <f>'[1]oferta-enl'!AG184</f>
        <v>1.3918453443401191</v>
      </c>
    </row>
    <row r="180" spans="1:12" ht="14">
      <c r="A180" s="52" t="s">
        <v>37</v>
      </c>
      <c r="B180" s="53"/>
      <c r="C180" s="62">
        <f>'[1]oferta-enl'!Y178</f>
        <v>11114</v>
      </c>
      <c r="D180" s="63">
        <f>'[1]oferta-enl'!Y179</f>
        <v>-5.2434137607639153E-2</v>
      </c>
      <c r="E180" s="62">
        <f>'[1]oferta-enl'!Y180</f>
        <v>-615</v>
      </c>
      <c r="F180" s="62">
        <f>'[1]oferta-enl'!Y182</f>
        <v>11267.833333333334</v>
      </c>
      <c r="G180" s="63">
        <f>'[1]oferta-enl'!Y183</f>
        <v>-2.8621100877886163E-2</v>
      </c>
      <c r="H180" s="62">
        <f>'[1]oferta-enl'!Y184</f>
        <v>-332</v>
      </c>
      <c r="I180" s="23"/>
    </row>
    <row r="181" spans="1:12" ht="14">
      <c r="A181" s="64" t="str">
        <f>($A$97)</f>
        <v>Fuente: Oficina del Dato a partir de datos de Encuesta de Ocupación Hotelera (INE)</v>
      </c>
      <c r="B181" s="64"/>
      <c r="C181" s="65"/>
      <c r="D181" s="65"/>
      <c r="E181" s="65"/>
      <c r="F181" s="65"/>
      <c r="G181" s="65"/>
      <c r="H181" s="65"/>
      <c r="I181" s="23"/>
    </row>
    <row r="182" spans="1:12">
      <c r="A182" s="19"/>
      <c r="B182" s="19"/>
      <c r="C182" s="19"/>
      <c r="D182" s="20"/>
      <c r="E182" s="20"/>
      <c r="F182" s="21"/>
      <c r="G182" s="21"/>
      <c r="H182" s="22"/>
    </row>
    <row r="183" spans="1:12">
      <c r="A183" s="75"/>
      <c r="B183" s="75"/>
      <c r="C183" s="76"/>
      <c r="D183" s="76"/>
      <c r="E183" s="76"/>
      <c r="F183" s="76"/>
      <c r="G183" s="76"/>
      <c r="H183" s="76"/>
    </row>
    <row r="184" spans="1:12" ht="23.5">
      <c r="A184" s="24" t="s">
        <v>43</v>
      </c>
      <c r="B184" s="24"/>
      <c r="C184" s="25"/>
      <c r="D184" s="25"/>
      <c r="E184" s="25"/>
      <c r="F184" s="25"/>
      <c r="G184" s="25"/>
      <c r="H184" s="25"/>
      <c r="I184" s="25"/>
    </row>
    <row r="185" spans="1:12" ht="21.75" customHeight="1">
      <c r="A185" s="26"/>
      <c r="B185" s="26"/>
      <c r="C185" s="27"/>
      <c r="D185" s="27"/>
      <c r="E185" s="27"/>
      <c r="F185" s="27"/>
      <c r="G185" s="27"/>
      <c r="H185" s="27"/>
    </row>
    <row r="186" spans="1:12" ht="26.25" customHeight="1">
      <c r="A186" s="28" t="s">
        <v>11</v>
      </c>
      <c r="B186" s="29"/>
      <c r="C186" s="66" t="str">
        <f>$C$74</f>
        <v>Jun.25</v>
      </c>
      <c r="D186" s="67" t="str">
        <f>$D$74</f>
        <v>Variación mensual                    Jun.25/Jun.24</v>
      </c>
      <c r="E186" s="68"/>
      <c r="F186" s="66" t="str">
        <f>$F$74</f>
        <v>Acumulado Ene-Jun.25</v>
      </c>
      <c r="G186" s="67" t="str">
        <f>$G$74</f>
        <v>Var. del acumulado                                                       Ene-Jun.25/Ene-Jun.24</v>
      </c>
      <c r="H186" s="68"/>
    </row>
    <row r="187" spans="1:12" ht="16.5" customHeight="1">
      <c r="A187" s="28"/>
      <c r="B187" s="34"/>
      <c r="C187" s="69"/>
      <c r="D187" s="70"/>
      <c r="E187" s="71"/>
      <c r="F187" s="69"/>
      <c r="G187" s="70"/>
      <c r="H187" s="71"/>
    </row>
    <row r="188" spans="1:12" ht="14">
      <c r="A188" s="28"/>
      <c r="B188" s="39"/>
      <c r="C188" s="72"/>
      <c r="D188" s="73" t="str">
        <f>$D$76</f>
        <v>%</v>
      </c>
      <c r="E188" s="73" t="str">
        <f>$E$76</f>
        <v>Diferencias</v>
      </c>
      <c r="F188" s="72"/>
      <c r="G188" s="73" t="str">
        <f>$G$76</f>
        <v>%</v>
      </c>
      <c r="H188" s="73" t="str">
        <f>$H$76</f>
        <v>Diferencias</v>
      </c>
    </row>
    <row r="189" spans="1:12" ht="14">
      <c r="A189" s="43" t="s">
        <v>26</v>
      </c>
      <c r="B189" s="44"/>
      <c r="C189" s="45"/>
      <c r="D189" s="45"/>
      <c r="E189" s="45"/>
      <c r="F189" s="45"/>
      <c r="G189" s="45"/>
      <c r="H189" s="45"/>
    </row>
    <row r="190" spans="1:12" ht="14">
      <c r="A190" s="46" t="s">
        <v>27</v>
      </c>
      <c r="B190" s="47"/>
      <c r="C190" s="48">
        <f>+[1]demanda!BC178</f>
        <v>129378</v>
      </c>
      <c r="D190" s="49">
        <f>+'[1]demanda-enl'!BC179</f>
        <v>-4.398137885169584E-2</v>
      </c>
      <c r="E190" s="48">
        <f>+'[1]demanda-enl'!BC180</f>
        <v>-5952</v>
      </c>
      <c r="F190" s="48">
        <f>+[1]demanda!BC182</f>
        <v>755957</v>
      </c>
      <c r="G190" s="49">
        <f>+'[1]demanda-enl'!BC183</f>
        <v>-4.0664923014057108E-2</v>
      </c>
      <c r="H190" s="48">
        <f>+'[1]demanda-enl'!BC184</f>
        <v>-32044</v>
      </c>
      <c r="J190" s="50"/>
    </row>
    <row r="191" spans="1:12" ht="14">
      <c r="A191" s="46" t="s">
        <v>28</v>
      </c>
      <c r="B191" s="47"/>
      <c r="C191" s="48">
        <f>+[1]demanda!BK178</f>
        <v>114425</v>
      </c>
      <c r="D191" s="49">
        <f>+'[1]demanda-enl'!BK179</f>
        <v>4.2910396747997126E-2</v>
      </c>
      <c r="E191" s="48">
        <f>+'[1]demanda-enl'!BK180</f>
        <v>4708</v>
      </c>
      <c r="F191" s="48">
        <f>+[1]demanda!BK182</f>
        <v>645070</v>
      </c>
      <c r="G191" s="49">
        <f>+'[1]demanda-enl'!BK183</f>
        <v>-1.6941816890612027E-2</v>
      </c>
      <c r="H191" s="48">
        <f>+'[1]demanda-enl'!BK184</f>
        <v>-11117</v>
      </c>
      <c r="J191" s="50"/>
      <c r="K191" s="51"/>
      <c r="L191" s="51"/>
    </row>
    <row r="192" spans="1:12" ht="14">
      <c r="A192" s="52" t="s">
        <v>29</v>
      </c>
      <c r="B192" s="53"/>
      <c r="C192" s="54">
        <f>+[1]demanda!AU178</f>
        <v>243803</v>
      </c>
      <c r="D192" s="55">
        <f>+'[1]demanda-enl'!AU179</f>
        <v>-5.0765771464249543E-3</v>
      </c>
      <c r="E192" s="54">
        <f>+'[1]demanda-enl'!AU180</f>
        <v>-1244</v>
      </c>
      <c r="F192" s="54">
        <f>+[1]demanda!AU182</f>
        <v>1401028</v>
      </c>
      <c r="G192" s="55">
        <f>+'[1]demanda-enl'!AU183</f>
        <v>-2.9884634053623294E-2</v>
      </c>
      <c r="H192" s="54">
        <f>+'[1]demanda-enl'!AU184</f>
        <v>-43159</v>
      </c>
      <c r="J192" s="50"/>
      <c r="K192" s="51"/>
    </row>
    <row r="193" spans="1:11" ht="14">
      <c r="A193" s="43" t="s">
        <v>30</v>
      </c>
      <c r="B193" s="44"/>
      <c r="C193" s="45"/>
      <c r="D193" s="56"/>
      <c r="E193" s="45"/>
      <c r="F193" s="45"/>
      <c r="G193" s="56"/>
      <c r="H193" s="45"/>
      <c r="J193" s="50"/>
    </row>
    <row r="194" spans="1:11" ht="14">
      <c r="A194" s="46" t="s">
        <v>27</v>
      </c>
      <c r="B194" s="47"/>
      <c r="C194" s="48">
        <f>+[1]demanda!CA178</f>
        <v>278026</v>
      </c>
      <c r="D194" s="49">
        <f>+'[1]demanda-enl'!CA179</f>
        <v>2.3769106421525077E-2</v>
      </c>
      <c r="E194" s="48">
        <f>+'[1]demanda-enl'!CA180</f>
        <v>6455</v>
      </c>
      <c r="F194" s="48">
        <f>+[1]demanda!CA182</f>
        <v>1528091</v>
      </c>
      <c r="G194" s="49">
        <f>+'[1]demanda-enl'!CA183</f>
        <v>1.1655189124559984E-2</v>
      </c>
      <c r="H194" s="48">
        <f>+'[1]demanda-enl'!CA184</f>
        <v>17605</v>
      </c>
      <c r="J194" s="50"/>
    </row>
    <row r="195" spans="1:11" ht="14">
      <c r="A195" s="46" t="s">
        <v>28</v>
      </c>
      <c r="B195" s="47"/>
      <c r="C195" s="48">
        <f>+[1]demanda!CI178</f>
        <v>249876</v>
      </c>
      <c r="D195" s="49">
        <f>+'[1]demanda-enl'!CI179</f>
        <v>3.2050752531844307E-2</v>
      </c>
      <c r="E195" s="48">
        <f>+'[1]demanda-enl'!CI180</f>
        <v>7760</v>
      </c>
      <c r="F195" s="48">
        <f>+[1]demanda!CI182</f>
        <v>1410471</v>
      </c>
      <c r="G195" s="49">
        <f>+'[1]demanda-enl'!CI183</f>
        <v>2.6992884078115731E-2</v>
      </c>
      <c r="H195" s="48">
        <f>+'[1]demanda-enl'!CI184</f>
        <v>37072</v>
      </c>
      <c r="K195" s="51"/>
    </row>
    <row r="196" spans="1:11" ht="14">
      <c r="A196" s="52" t="s">
        <v>29</v>
      </c>
      <c r="B196" s="53"/>
      <c r="C196" s="54">
        <f>+[1]demanda!BS178</f>
        <v>527901</v>
      </c>
      <c r="D196" s="55">
        <f>+'[1]demanda-enl'!BS179</f>
        <v>2.7670546461171952E-2</v>
      </c>
      <c r="E196" s="54">
        <f>+'[1]demanda-enl'!BS180</f>
        <v>14214</v>
      </c>
      <c r="F196" s="54">
        <f>+[1]demanda!BS182</f>
        <v>2938560</v>
      </c>
      <c r="G196" s="55">
        <f>+'[1]demanda-enl'!BS183</f>
        <v>1.8959153696889386E-2</v>
      </c>
      <c r="H196" s="54">
        <f>+'[1]demanda-enl'!BS184</f>
        <v>54676</v>
      </c>
    </row>
    <row r="197" spans="1:11" ht="14">
      <c r="A197" s="43" t="s">
        <v>31</v>
      </c>
      <c r="B197" s="44"/>
      <c r="C197" s="45"/>
      <c r="D197" s="45"/>
      <c r="E197" s="45"/>
      <c r="F197" s="45"/>
      <c r="G197" s="45"/>
      <c r="H197" s="45"/>
    </row>
    <row r="198" spans="1:11" ht="14">
      <c r="A198" s="46" t="s">
        <v>27</v>
      </c>
      <c r="B198" s="47"/>
      <c r="C198" s="57">
        <f>+'[1]demanda-enl'!BC204</f>
        <v>2.1489434061432391</v>
      </c>
      <c r="D198" s="57" t="s">
        <v>32</v>
      </c>
      <c r="E198" s="57">
        <f>+'[1]demanda-enl'!BC206</f>
        <v>0.14221171324439918</v>
      </c>
      <c r="F198" s="57">
        <f>+'[1]demanda-enl'!BC208</f>
        <v>2.0213993653078153</v>
      </c>
      <c r="G198" s="57" t="s">
        <v>32</v>
      </c>
      <c r="H198" s="57">
        <f>+'[1]demanda-enl'!BC210</f>
        <v>0.1045413917773248</v>
      </c>
    </row>
    <row r="199" spans="1:11" ht="14">
      <c r="A199" s="46" t="s">
        <v>28</v>
      </c>
      <c r="B199" s="47"/>
      <c r="C199" s="57">
        <f>+'[1]demanda-enl'!BK204</f>
        <v>2.1837535503604983</v>
      </c>
      <c r="D199" s="57" t="s">
        <v>32</v>
      </c>
      <c r="E199" s="57">
        <f>+'[1]demanda-enl'!BK206</f>
        <v>-2.297831434597386E-2</v>
      </c>
      <c r="F199" s="57">
        <f>+'[1]demanda-enl'!BK208</f>
        <v>2.1865394453315146</v>
      </c>
      <c r="G199" s="57" t="s">
        <v>32</v>
      </c>
      <c r="H199" s="57">
        <f>+'[1]demanda-enl'!BK210</f>
        <v>9.3540041198241664E-2</v>
      </c>
    </row>
    <row r="200" spans="1:11" ht="14">
      <c r="A200" s="52" t="s">
        <v>29</v>
      </c>
      <c r="B200" s="53"/>
      <c r="C200" s="58">
        <f>+'[1]demanda-enl'!AU204</f>
        <v>2.1652768833853564</v>
      </c>
      <c r="D200" s="58" t="s">
        <v>32</v>
      </c>
      <c r="E200" s="58">
        <f>+'[1]demanda-enl'!AU206</f>
        <v>6.8997394144516999E-2</v>
      </c>
      <c r="F200" s="58">
        <f>+'[1]demanda-enl'!AU208</f>
        <v>2.0974313147203341</v>
      </c>
      <c r="G200" s="58" t="s">
        <v>32</v>
      </c>
      <c r="H200" s="58">
        <f>+'[1]demanda-enl'!AU210</f>
        <v>0.10054033038104837</v>
      </c>
    </row>
    <row r="201" spans="1:11" ht="14">
      <c r="A201" s="43" t="s">
        <v>40</v>
      </c>
      <c r="B201" s="44"/>
      <c r="C201" s="45"/>
      <c r="D201" s="45"/>
      <c r="E201" s="45"/>
      <c r="F201" s="45"/>
      <c r="G201" s="45"/>
      <c r="H201" s="45"/>
    </row>
    <row r="202" spans="1:11" ht="14">
      <c r="A202" s="46" t="s">
        <v>27</v>
      </c>
      <c r="B202" s="47"/>
      <c r="C202" s="59">
        <f>([1]demanda!CA178/[1]demanda!AE178)</f>
        <v>0.10508443954600208</v>
      </c>
      <c r="D202" s="60" t="s">
        <v>32</v>
      </c>
      <c r="E202" s="61">
        <f>(([1]demanda!CA178/[1]demanda!AE178)-([1]demanda!CA177/[1]demanda!AE177))*100</f>
        <v>0.24437290875882894</v>
      </c>
      <c r="F202" s="59">
        <f>([1]demanda!CA182/[1]demanda!AE182)</f>
        <v>0.14438217651484073</v>
      </c>
      <c r="G202" s="60" t="s">
        <v>32</v>
      </c>
      <c r="H202" s="61">
        <f>(([1]demanda!CA182/[1]demanda!AE182)-([1]demanda!CA181/[1]demanda!AE181))*100</f>
        <v>0.86444158518915459</v>
      </c>
    </row>
    <row r="203" spans="1:11" ht="14">
      <c r="A203" s="46" t="s">
        <v>28</v>
      </c>
      <c r="B203" s="47"/>
      <c r="C203" s="59">
        <f>([1]demanda!CI178/[1]demanda!AL178)</f>
        <v>7.4288284661756646E-2</v>
      </c>
      <c r="D203" s="60" t="s">
        <v>32</v>
      </c>
      <c r="E203" s="61">
        <f>(([1]demanda!CI178/[1]demanda!AL178)-([1]demanda!CI177/[1]demanda!AL177))*100</f>
        <v>-0.19496337177357381</v>
      </c>
      <c r="F203" s="59">
        <f>([1]demanda!CI182/[1]demanda!AL182)</f>
        <v>9.4982561705085511E-2</v>
      </c>
      <c r="G203" s="60" t="s">
        <v>32</v>
      </c>
      <c r="H203" s="61">
        <f>(([1]demanda!CI182/[1]demanda!AL182)-([1]demanda!CI181/[1]demanda!AL181))*100</f>
        <v>0.15879218024107689</v>
      </c>
    </row>
    <row r="204" spans="1:11" ht="14">
      <c r="A204" s="46" t="s">
        <v>29</v>
      </c>
      <c r="B204" s="47"/>
      <c r="C204" s="59">
        <f>([1]demanda!BS178/[1]demanda!X178)</f>
        <v>8.7846781126307089E-2</v>
      </c>
      <c r="D204" s="61" t="s">
        <v>32</v>
      </c>
      <c r="E204" s="61">
        <f>(([1]demanda!BS178/[1]demanda!X178)-([1]demanda!BS177/[1]demanda!X177))*100</f>
        <v>-3.9078645778782561E-2</v>
      </c>
      <c r="F204" s="59">
        <f>([1]demanda!BS182/[1]demanda!X182)</f>
        <v>0.11553920892506732</v>
      </c>
      <c r="G204" s="61" t="s">
        <v>32</v>
      </c>
      <c r="H204" s="61">
        <f>(([1]demanda!BS182/[1]demanda!X182)-([1]demanda!BS181/[1]demanda!X181))*100</f>
        <v>0.390485416855961</v>
      </c>
    </row>
    <row r="205" spans="1:11" ht="14">
      <c r="A205" s="43" t="s">
        <v>34</v>
      </c>
      <c r="B205" s="44"/>
      <c r="C205" s="45"/>
      <c r="D205" s="45"/>
      <c r="E205" s="45"/>
      <c r="F205" s="45"/>
      <c r="G205" s="45"/>
      <c r="H205" s="45"/>
    </row>
    <row r="206" spans="1:11" ht="14">
      <c r="A206" s="52" t="s">
        <v>35</v>
      </c>
      <c r="B206" s="53"/>
      <c r="C206" s="62">
        <f>+[1]oferta!AP178</f>
        <v>4078</v>
      </c>
      <c r="D206" s="63">
        <f>+'[1]oferta-enl'!AP179</f>
        <v>7.3157894736842088E-2</v>
      </c>
      <c r="E206" s="62">
        <f>+'[1]oferta-enl'!AP180</f>
        <v>278</v>
      </c>
      <c r="F206" s="62">
        <f>+[1]oferta!AP182</f>
        <v>3884.5</v>
      </c>
      <c r="G206" s="63">
        <f>+'[1]oferta-enl'!AP183</f>
        <v>7.2177753243168663E-2</v>
      </c>
      <c r="H206" s="62">
        <f>+'[1]oferta-enl'!AP184</f>
        <v>261.5</v>
      </c>
    </row>
    <row r="207" spans="1:11" ht="14">
      <c r="A207" s="52" t="s">
        <v>36</v>
      </c>
      <c r="B207" s="53"/>
      <c r="C207" s="63">
        <f>'[1]oferta-enl'!AH178/100</f>
        <v>0.52979999999999994</v>
      </c>
      <c r="D207" s="58" t="s">
        <v>32</v>
      </c>
      <c r="E207" s="58">
        <f>'[1]oferta-enl'!AH180</f>
        <v>0.70999999999999375</v>
      </c>
      <c r="F207" s="63">
        <f>'[1]oferta-enl'!AH182/100</f>
        <v>0.51518904985497027</v>
      </c>
      <c r="G207" s="58" t="s">
        <v>32</v>
      </c>
      <c r="H207" s="58">
        <f>'[1]oferta-enl'!AH184</f>
        <v>0.92444857868098751</v>
      </c>
    </row>
    <row r="208" spans="1:11" ht="14">
      <c r="A208" s="52" t="s">
        <v>37</v>
      </c>
      <c r="B208" s="53"/>
      <c r="C208" s="62">
        <f>'[1]oferta-enl'!Z178</f>
        <v>32902</v>
      </c>
      <c r="D208" s="63">
        <f>'[1]oferta-enl'!Z179</f>
        <v>1.1093697182016582E-2</v>
      </c>
      <c r="E208" s="62">
        <f>'[1]oferta-enl'!Z180</f>
        <v>361</v>
      </c>
      <c r="F208" s="62">
        <f>'[1]oferta-enl'!Z182</f>
        <v>31200.5</v>
      </c>
      <c r="G208" s="63">
        <f>'[1]oferta-enl'!Z183</f>
        <v>4.7121964309673192E-3</v>
      </c>
      <c r="H208" s="62">
        <f>'[1]oferta-enl'!Z184</f>
        <v>146.33333333333212</v>
      </c>
      <c r="I208" s="23"/>
    </row>
    <row r="209" spans="1:12" ht="14">
      <c r="A209" s="64" t="str">
        <f>($A$97)</f>
        <v>Fuente: Oficina del Dato a partir de datos de Encuesta de Ocupación Hotelera (INE)</v>
      </c>
      <c r="B209" s="64"/>
      <c r="C209" s="65"/>
      <c r="D209" s="65"/>
      <c r="E209" s="65"/>
      <c r="F209" s="65"/>
      <c r="G209" s="65"/>
      <c r="H209" s="65"/>
      <c r="I209" s="23"/>
    </row>
    <row r="210" spans="1:12">
      <c r="A210" s="75"/>
      <c r="B210" s="75"/>
      <c r="C210" s="76"/>
      <c r="D210" s="76"/>
      <c r="E210" s="76"/>
      <c r="F210" s="76"/>
      <c r="G210" s="76"/>
      <c r="H210" s="76"/>
    </row>
    <row r="211" spans="1:12">
      <c r="A211" s="75"/>
      <c r="B211" s="75"/>
      <c r="C211" s="76"/>
      <c r="D211" s="76"/>
      <c r="E211" s="76"/>
      <c r="F211" s="76"/>
      <c r="G211" s="76"/>
      <c r="H211" s="76"/>
    </row>
    <row r="212" spans="1:12" ht="23.5">
      <c r="A212" s="24" t="s">
        <v>44</v>
      </c>
      <c r="B212" s="24"/>
      <c r="C212" s="25"/>
      <c r="D212" s="25"/>
      <c r="E212" s="25"/>
      <c r="F212" s="25"/>
      <c r="G212" s="25"/>
      <c r="H212" s="25"/>
      <c r="I212" s="25"/>
    </row>
    <row r="213" spans="1:12" ht="21.75" customHeight="1">
      <c r="A213" s="26"/>
      <c r="B213" s="26"/>
      <c r="C213" s="27"/>
      <c r="D213" s="27"/>
      <c r="E213" s="27"/>
      <c r="F213" s="27"/>
      <c r="G213" s="27"/>
      <c r="H213" s="27"/>
    </row>
    <row r="214" spans="1:12" ht="26.25" customHeight="1">
      <c r="A214" s="28" t="s">
        <v>12</v>
      </c>
      <c r="B214" s="29"/>
      <c r="C214" s="66" t="str">
        <f>$C$74</f>
        <v>Jun.25</v>
      </c>
      <c r="D214" s="67" t="str">
        <f>$D$74</f>
        <v>Variación mensual                    Jun.25/Jun.24</v>
      </c>
      <c r="E214" s="68"/>
      <c r="F214" s="66" t="str">
        <f>$F$74</f>
        <v>Acumulado Ene-Jun.25</v>
      </c>
      <c r="G214" s="67" t="str">
        <f>$G$74</f>
        <v>Var. del acumulado                                                       Ene-Jun.25/Ene-Jun.24</v>
      </c>
      <c r="H214" s="68"/>
    </row>
    <row r="215" spans="1:12" ht="16.5" customHeight="1">
      <c r="A215" s="28"/>
      <c r="B215" s="34"/>
      <c r="C215" s="69"/>
      <c r="D215" s="70"/>
      <c r="E215" s="71"/>
      <c r="F215" s="69"/>
      <c r="G215" s="70"/>
      <c r="H215" s="71"/>
    </row>
    <row r="216" spans="1:12" ht="14">
      <c r="A216" s="28"/>
      <c r="B216" s="39"/>
      <c r="C216" s="72"/>
      <c r="D216" s="73" t="str">
        <f>$D$76</f>
        <v>%</v>
      </c>
      <c r="E216" s="73" t="str">
        <f>$E$76</f>
        <v>Diferencias</v>
      </c>
      <c r="F216" s="72"/>
      <c r="G216" s="73" t="str">
        <f>$G$76</f>
        <v>%</v>
      </c>
      <c r="H216" s="73" t="str">
        <f>$H$76</f>
        <v>Diferencias</v>
      </c>
    </row>
    <row r="217" spans="1:12" ht="14">
      <c r="A217" s="43" t="s">
        <v>26</v>
      </c>
      <c r="B217" s="44"/>
      <c r="C217" s="45"/>
      <c r="D217" s="45"/>
      <c r="E217" s="45"/>
      <c r="F217" s="45"/>
      <c r="G217" s="45"/>
      <c r="H217" s="45"/>
    </row>
    <row r="218" spans="1:12" ht="14">
      <c r="A218" s="46" t="s">
        <v>27</v>
      </c>
      <c r="B218" s="47"/>
      <c r="C218" s="48">
        <f>+[1]demanda!BD178</f>
        <v>110289</v>
      </c>
      <c r="D218" s="49">
        <f>+'[1]demanda-enl'!BD179</f>
        <v>3.5723341315678336E-2</v>
      </c>
      <c r="E218" s="48">
        <f>+'[1]demanda-enl'!BD180</f>
        <v>3804</v>
      </c>
      <c r="F218" s="48">
        <f>+[1]demanda!BD182</f>
        <v>359219</v>
      </c>
      <c r="G218" s="49">
        <f>+'[1]demanda-enl'!BD183</f>
        <v>-4.4221062742291206E-2</v>
      </c>
      <c r="H218" s="48">
        <f>+'[1]demanda-enl'!BD184</f>
        <v>-16620</v>
      </c>
      <c r="J218" s="50"/>
    </row>
    <row r="219" spans="1:12" ht="14">
      <c r="A219" s="46" t="s">
        <v>28</v>
      </c>
      <c r="B219" s="47"/>
      <c r="C219" s="48">
        <f>+[1]demanda!BL178</f>
        <v>46496</v>
      </c>
      <c r="D219" s="49">
        <f>+'[1]demanda-enl'!BL179</f>
        <v>0.15713503558807429</v>
      </c>
      <c r="E219" s="48">
        <f>+'[1]demanda-enl'!BL180</f>
        <v>6314</v>
      </c>
      <c r="F219" s="48">
        <f>+[1]demanda!BL182</f>
        <v>136504</v>
      </c>
      <c r="G219" s="49">
        <f>+'[1]demanda-enl'!BL183</f>
        <v>6.3032474106377911E-2</v>
      </c>
      <c r="H219" s="48">
        <f>+'[1]demanda-enl'!BL184</f>
        <v>8094</v>
      </c>
      <c r="J219" s="50"/>
      <c r="K219" s="51"/>
      <c r="L219" s="51"/>
    </row>
    <row r="220" spans="1:12" ht="14">
      <c r="A220" s="52" t="s">
        <v>29</v>
      </c>
      <c r="B220" s="53"/>
      <c r="C220" s="54">
        <f>+[1]demanda!AV178</f>
        <v>156786</v>
      </c>
      <c r="D220" s="55">
        <f>+'[1]demanda-enl'!AV179</f>
        <v>6.8993025015852139E-2</v>
      </c>
      <c r="E220" s="54">
        <f>+'[1]demanda-enl'!AV180</f>
        <v>10119</v>
      </c>
      <c r="F220" s="54">
        <f>+[1]demanda!AV182</f>
        <v>495725</v>
      </c>
      <c r="G220" s="55">
        <f>+'[1]demanda-enl'!AV183</f>
        <v>-1.6902397233107491E-2</v>
      </c>
      <c r="H220" s="54">
        <f>+'[1]demanda-enl'!AV184</f>
        <v>-8523</v>
      </c>
      <c r="J220" s="50"/>
      <c r="K220" s="51"/>
    </row>
    <row r="221" spans="1:12" ht="14">
      <c r="A221" s="43" t="s">
        <v>30</v>
      </c>
      <c r="B221" s="44"/>
      <c r="C221" s="45"/>
      <c r="D221" s="56"/>
      <c r="E221" s="45"/>
      <c r="F221" s="45"/>
      <c r="G221" s="56"/>
      <c r="H221" s="45"/>
      <c r="J221" s="50"/>
    </row>
    <row r="222" spans="1:12" ht="14">
      <c r="A222" s="46" t="s">
        <v>27</v>
      </c>
      <c r="B222" s="47"/>
      <c r="C222" s="48">
        <f>+[1]demanda!CB178</f>
        <v>319714</v>
      </c>
      <c r="D222" s="49">
        <f>+'[1]demanda-enl'!CB179</f>
        <v>-8.2328270796109271E-3</v>
      </c>
      <c r="E222" s="48">
        <f>+'[1]demanda-enl'!CB180</f>
        <v>-2654</v>
      </c>
      <c r="F222" s="48">
        <f>+[1]demanda!CB182</f>
        <v>976472</v>
      </c>
      <c r="G222" s="49">
        <f>+'[1]demanda-enl'!CB183</f>
        <v>-7.7633990138476938E-2</v>
      </c>
      <c r="H222" s="48">
        <f>+'[1]demanda-enl'!CB184</f>
        <v>-82188</v>
      </c>
      <c r="J222" s="50"/>
    </row>
    <row r="223" spans="1:12" ht="14">
      <c r="A223" s="46" t="s">
        <v>28</v>
      </c>
      <c r="B223" s="47"/>
      <c r="C223" s="48">
        <f>+[1]demanda!CJ178</f>
        <v>225138</v>
      </c>
      <c r="D223" s="49">
        <f>+'[1]demanda-enl'!CJ179</f>
        <v>0.11949360290790478</v>
      </c>
      <c r="E223" s="48">
        <f>+'[1]demanda-enl'!CJ180</f>
        <v>24031</v>
      </c>
      <c r="F223" s="48">
        <f>+[1]demanda!CJ182</f>
        <v>605923</v>
      </c>
      <c r="G223" s="49">
        <f>+'[1]demanda-enl'!CJ183</f>
        <v>3.8124217238821201E-2</v>
      </c>
      <c r="H223" s="48">
        <f>+'[1]demanda-enl'!CJ184</f>
        <v>22252</v>
      </c>
      <c r="K223" s="51"/>
    </row>
    <row r="224" spans="1:12" ht="14">
      <c r="A224" s="52" t="s">
        <v>29</v>
      </c>
      <c r="B224" s="53"/>
      <c r="C224" s="54">
        <f>+[1]demanda!BT178</f>
        <v>544851</v>
      </c>
      <c r="D224" s="55">
        <f>+'[1]demanda-enl'!BT179</f>
        <v>4.0834805864654378E-2</v>
      </c>
      <c r="E224" s="54">
        <f>+'[1]demanda-enl'!BT180</f>
        <v>21376</v>
      </c>
      <c r="F224" s="54">
        <f>+[1]demanda!BT182</f>
        <v>1582396</v>
      </c>
      <c r="G224" s="55">
        <f>+'[1]demanda-enl'!BT183</f>
        <v>-3.6493861468851252E-2</v>
      </c>
      <c r="H224" s="54">
        <f>+'[1]demanda-enl'!BT184</f>
        <v>-59935</v>
      </c>
    </row>
    <row r="225" spans="1:9" ht="14">
      <c r="A225" s="43" t="s">
        <v>31</v>
      </c>
      <c r="B225" s="44"/>
      <c r="C225" s="45"/>
      <c r="D225" s="45"/>
      <c r="E225" s="45"/>
      <c r="F225" s="45"/>
      <c r="G225" s="45"/>
      <c r="H225" s="45"/>
    </row>
    <row r="226" spans="1:9" ht="14">
      <c r="A226" s="46" t="s">
        <v>27</v>
      </c>
      <c r="B226" s="47"/>
      <c r="C226" s="57">
        <f>+'[1]demanda-enl'!BD204</f>
        <v>2.8988747744562016</v>
      </c>
      <c r="D226" s="57" t="s">
        <v>32</v>
      </c>
      <c r="E226" s="57">
        <f>+'[1]demanda-enl'!BD206</f>
        <v>-0.12848119117276013</v>
      </c>
      <c r="F226" s="57">
        <f>+'[1]demanda-enl'!BD208</f>
        <v>2.7183194652844085</v>
      </c>
      <c r="G226" s="57" t="s">
        <v>32</v>
      </c>
      <c r="H226" s="57">
        <f>+'[1]demanda-enl'!BD210</f>
        <v>-9.8471767131599552E-2</v>
      </c>
    </row>
    <row r="227" spans="1:9" ht="14">
      <c r="A227" s="46" t="s">
        <v>28</v>
      </c>
      <c r="B227" s="47"/>
      <c r="C227" s="57">
        <f>+'[1]demanda-enl'!BL204</f>
        <v>4.8420939435650379</v>
      </c>
      <c r="D227" s="57" t="s">
        <v>32</v>
      </c>
      <c r="E227" s="57">
        <f>+'[1]demanda-enl'!BL206</f>
        <v>-0.1628087491829584</v>
      </c>
      <c r="F227" s="57">
        <f>+'[1]demanda-enl'!BL208</f>
        <v>4.4388662603293678</v>
      </c>
      <c r="G227" s="57" t="s">
        <v>32</v>
      </c>
      <c r="H227" s="57">
        <f>+'[1]demanda-enl'!BL210</f>
        <v>-0.1065040379340072</v>
      </c>
    </row>
    <row r="228" spans="1:9" ht="14">
      <c r="A228" s="52" t="s">
        <v>29</v>
      </c>
      <c r="B228" s="53"/>
      <c r="C228" s="58">
        <f>+'[1]demanda-enl'!AV204</f>
        <v>3.4751253300677356</v>
      </c>
      <c r="D228" s="58" t="s">
        <v>32</v>
      </c>
      <c r="E228" s="58">
        <f>+'[1]demanda-enl'!AV206</f>
        <v>-9.4014285524047114E-2</v>
      </c>
      <c r="F228" s="58">
        <f>+'[1]demanda-enl'!AV208</f>
        <v>3.1920843209440717</v>
      </c>
      <c r="G228" s="58" t="s">
        <v>32</v>
      </c>
      <c r="H228" s="58">
        <f>+'[1]demanda-enl'!AV210</f>
        <v>-6.4906286852091988E-2</v>
      </c>
    </row>
    <row r="229" spans="1:9" ht="14">
      <c r="A229" s="43" t="s">
        <v>40</v>
      </c>
      <c r="B229" s="44"/>
      <c r="C229" s="45"/>
      <c r="D229" s="45"/>
      <c r="E229" s="45"/>
      <c r="F229" s="45"/>
      <c r="G229" s="45"/>
      <c r="H229" s="45"/>
    </row>
    <row r="230" spans="1:9" ht="14">
      <c r="A230" s="46" t="s">
        <v>27</v>
      </c>
      <c r="B230" s="47"/>
      <c r="C230" s="59">
        <f>([1]demanda!CB178/[1]demanda!AE178)</f>
        <v>0.12084109581481771</v>
      </c>
      <c r="D230" s="60" t="s">
        <v>32</v>
      </c>
      <c r="E230" s="61">
        <f>(([1]demanda!CB178/[1]demanda!AE178)-([1]demanda!CB177/[1]demanda!AE177))*100</f>
        <v>-9.9842515412940092E-2</v>
      </c>
      <c r="F230" s="59">
        <f>([1]demanda!CB182/[1]demanda!AE182)</f>
        <v>9.2262275391844825E-2</v>
      </c>
      <c r="G230" s="60" t="s">
        <v>32</v>
      </c>
      <c r="H230" s="61">
        <f>(([1]demanda!CB182/[1]demanda!AE182)-([1]demanda!CB181/[1]demanda!AE181))*100</f>
        <v>-0.28727590960205274</v>
      </c>
    </row>
    <row r="231" spans="1:9" ht="14">
      <c r="A231" s="46" t="s">
        <v>28</v>
      </c>
      <c r="B231" s="47"/>
      <c r="C231" s="59">
        <f>([1]demanda!CJ178/[1]demanda!AL178)</f>
        <v>6.6933662425277207E-2</v>
      </c>
      <c r="D231" s="60" t="s">
        <v>32</v>
      </c>
      <c r="E231" s="61">
        <f>(([1]demanda!CJ178/[1]demanda!AL178)-([1]demanda!CJ177/[1]demanda!AL177))*100</f>
        <v>0.36087311875871164</v>
      </c>
      <c r="F231" s="59">
        <f>([1]demanda!CJ182/[1]demanda!AL182)</f>
        <v>4.0803475389448292E-2</v>
      </c>
      <c r="G231" s="60" t="s">
        <v>32</v>
      </c>
      <c r="H231" s="61">
        <f>(([1]demanda!CJ182/[1]demanda!AL182)-([1]demanda!CJ181/[1]demanda!AL181))*100</f>
        <v>0.11123565910262229</v>
      </c>
    </row>
    <row r="232" spans="1:9" ht="14">
      <c r="A232" s="46" t="s">
        <v>29</v>
      </c>
      <c r="B232" s="47"/>
      <c r="C232" s="59">
        <f>([1]demanda!BT178/[1]demanda!X178)</f>
        <v>9.0667391316647528E-2</v>
      </c>
      <c r="D232" s="61" t="s">
        <v>32</v>
      </c>
      <c r="E232" s="61">
        <f>(([1]demanda!BT178/[1]demanda!X178)-([1]demanda!BT177/[1]demanda!X177))*100</f>
        <v>7.4850940785076148E-2</v>
      </c>
      <c r="F232" s="59">
        <f>([1]demanda!BT182/[1]demanda!X182)</f>
        <v>6.2217134258341106E-2</v>
      </c>
      <c r="G232" s="61" t="s">
        <v>32</v>
      </c>
      <c r="H232" s="61">
        <f>(([1]demanda!BT182/[1]demanda!X182)-([1]demanda!BT181/[1]demanda!X181))*100</f>
        <v>-0.13570460767937526</v>
      </c>
    </row>
    <row r="233" spans="1:9" ht="14">
      <c r="A233" s="43" t="s">
        <v>34</v>
      </c>
      <c r="B233" s="44"/>
      <c r="C233" s="45"/>
      <c r="D233" s="45"/>
      <c r="E233" s="45"/>
      <c r="F233" s="45"/>
      <c r="G233" s="45"/>
      <c r="H233" s="45"/>
    </row>
    <row r="234" spans="1:9" ht="14">
      <c r="A234" s="52" t="s">
        <v>35</v>
      </c>
      <c r="B234" s="53"/>
      <c r="C234" s="62">
        <f>+[1]oferta!AQ178</f>
        <v>4376</v>
      </c>
      <c r="D234" s="63">
        <f>+'[1]oferta-enl'!AQ179</f>
        <v>-0.10456312666257417</v>
      </c>
      <c r="E234" s="62">
        <f>+'[1]oferta-enl'!AQ180</f>
        <v>-511</v>
      </c>
      <c r="F234" s="62">
        <f>+[1]oferta!AQ182</f>
        <v>2358.5</v>
      </c>
      <c r="G234" s="63">
        <f>+'[1]oferta-enl'!AQ183</f>
        <v>-6.5014866204162525E-2</v>
      </c>
      <c r="H234" s="62">
        <f>+'[1]oferta-enl'!AQ184</f>
        <v>-164</v>
      </c>
    </row>
    <row r="235" spans="1:9" ht="14">
      <c r="A235" s="52" t="s">
        <v>36</v>
      </c>
      <c r="B235" s="53"/>
      <c r="C235" s="63">
        <f>'[1]oferta-enl'!AI178/100</f>
        <v>0.61159999999999992</v>
      </c>
      <c r="D235" s="58" t="s">
        <v>32</v>
      </c>
      <c r="E235" s="58">
        <f>'[1]oferta-enl'!AI180</f>
        <v>2.5999999999999943</v>
      </c>
      <c r="F235" s="63">
        <f>'[1]oferta-enl'!AI182/100</f>
        <v>0.4631123098967071</v>
      </c>
      <c r="G235" s="58" t="s">
        <v>32</v>
      </c>
      <c r="H235" s="58">
        <f>'[1]oferta-enl'!AI184</f>
        <v>-0.98401914581379657</v>
      </c>
    </row>
    <row r="236" spans="1:9" ht="14">
      <c r="A236" s="52" t="s">
        <v>37</v>
      </c>
      <c r="B236" s="53"/>
      <c r="C236" s="62">
        <f>'[1]oferta-enl'!AA178</f>
        <v>28242</v>
      </c>
      <c r="D236" s="63">
        <f>'[1]oferta-enl'!AA179</f>
        <v>-2.1684910627684628E-2</v>
      </c>
      <c r="E236" s="62">
        <f>'[1]oferta-enl'!AA180</f>
        <v>-626</v>
      </c>
      <c r="F236" s="62">
        <f>'[1]oferta-enl'!AA182</f>
        <v>18378.166666666668</v>
      </c>
      <c r="G236" s="63">
        <f>'[1]oferta-enl'!AA183</f>
        <v>-2.0344885793228351E-2</v>
      </c>
      <c r="H236" s="62">
        <f>'[1]oferta-enl'!AA184</f>
        <v>-381.66666666666424</v>
      </c>
      <c r="I236" s="23"/>
    </row>
    <row r="237" spans="1:9" ht="14">
      <c r="A237" s="64" t="str">
        <f>($A$97)</f>
        <v>Fuente: Oficina del Dato a partir de datos de Encuesta de Ocupación Hotelera (INE)</v>
      </c>
      <c r="B237" s="64"/>
      <c r="C237" s="65"/>
      <c r="D237" s="65"/>
      <c r="E237" s="65"/>
      <c r="F237" s="65"/>
      <c r="G237" s="65"/>
      <c r="H237" s="65"/>
      <c r="I237" s="23"/>
    </row>
    <row r="238" spans="1:9">
      <c r="A238" s="19" t="s">
        <v>4</v>
      </c>
      <c r="B238" s="19"/>
      <c r="C238" s="19"/>
      <c r="D238" s="20"/>
      <c r="E238" s="20"/>
      <c r="F238" s="21"/>
      <c r="G238" s="21"/>
      <c r="I238" s="22" t="str">
        <f>[1]demanda!A178</f>
        <v>JUNIO 25</v>
      </c>
    </row>
    <row r="239" spans="1:9">
      <c r="A239" s="75"/>
      <c r="B239" s="75"/>
      <c r="C239" s="76"/>
      <c r="D239" s="76"/>
      <c r="E239" s="76"/>
      <c r="F239" s="76"/>
      <c r="G239" s="76"/>
      <c r="H239" s="76"/>
    </row>
    <row r="240" spans="1:9" ht="23.5">
      <c r="A240" s="24" t="s">
        <v>45</v>
      </c>
      <c r="B240" s="24"/>
      <c r="C240" s="25"/>
      <c r="D240" s="25"/>
      <c r="E240" s="25"/>
      <c r="F240" s="25"/>
      <c r="G240" s="25"/>
      <c r="H240" s="25"/>
      <c r="I240" s="25"/>
    </row>
    <row r="241" spans="1:12" ht="21.75" customHeight="1">
      <c r="A241" s="26"/>
      <c r="B241" s="26"/>
      <c r="C241" s="27"/>
      <c r="D241" s="27"/>
      <c r="E241" s="27"/>
      <c r="F241" s="27"/>
      <c r="G241" s="27"/>
      <c r="H241" s="27"/>
    </row>
    <row r="242" spans="1:12" ht="26.25" customHeight="1">
      <c r="A242" s="28" t="s">
        <v>13</v>
      </c>
      <c r="B242" s="29"/>
      <c r="C242" s="66" t="str">
        <f>$C$74</f>
        <v>Jun.25</v>
      </c>
      <c r="D242" s="67" t="str">
        <f>$D$74</f>
        <v>Variación mensual                    Jun.25/Jun.24</v>
      </c>
      <c r="E242" s="68"/>
      <c r="F242" s="66" t="str">
        <f>$F$74</f>
        <v>Acumulado Ene-Jun.25</v>
      </c>
      <c r="G242" s="67" t="str">
        <f>$G$74</f>
        <v>Var. del acumulado                                                       Ene-Jun.25/Ene-Jun.24</v>
      </c>
      <c r="H242" s="68"/>
    </row>
    <row r="243" spans="1:12" ht="16.5" customHeight="1">
      <c r="A243" s="28"/>
      <c r="B243" s="34"/>
      <c r="C243" s="69"/>
      <c r="D243" s="70"/>
      <c r="E243" s="71"/>
      <c r="F243" s="69"/>
      <c r="G243" s="70"/>
      <c r="H243" s="71"/>
    </row>
    <row r="244" spans="1:12" ht="14">
      <c r="A244" s="28"/>
      <c r="B244" s="39"/>
      <c r="C244" s="72"/>
      <c r="D244" s="73" t="str">
        <f>$D$76</f>
        <v>%</v>
      </c>
      <c r="E244" s="73" t="str">
        <f>$E$76</f>
        <v>Diferencias</v>
      </c>
      <c r="F244" s="72"/>
      <c r="G244" s="73" t="str">
        <f>$G$76</f>
        <v>%</v>
      </c>
      <c r="H244" s="73" t="str">
        <f>$H$76</f>
        <v>Diferencias</v>
      </c>
    </row>
    <row r="245" spans="1:12" ht="14">
      <c r="A245" s="43" t="s">
        <v>26</v>
      </c>
      <c r="B245" s="44"/>
      <c r="C245" s="45"/>
      <c r="D245" s="45"/>
      <c r="E245" s="45"/>
      <c r="F245" s="45"/>
      <c r="G245" s="45"/>
      <c r="H245" s="45"/>
    </row>
    <row r="246" spans="1:12" ht="14">
      <c r="A246" s="46" t="s">
        <v>27</v>
      </c>
      <c r="B246" s="47"/>
      <c r="C246" s="48">
        <f>+[1]demanda!BE178</f>
        <v>46755</v>
      </c>
      <c r="D246" s="49">
        <f>+'[1]demanda-enl'!BE179</f>
        <v>9.3172784662146402E-2</v>
      </c>
      <c r="E246" s="48">
        <f>+'[1]demanda-enl'!BE180</f>
        <v>3985</v>
      </c>
      <c r="F246" s="48">
        <f>+[1]demanda!BE182</f>
        <v>252571</v>
      </c>
      <c r="G246" s="49">
        <f>+'[1]demanda-enl'!BE183</f>
        <v>2.5406697981836146E-2</v>
      </c>
      <c r="H246" s="48">
        <f>+'[1]demanda-enl'!BE184</f>
        <v>6258</v>
      </c>
      <c r="J246" s="50"/>
    </row>
    <row r="247" spans="1:12" ht="14">
      <c r="A247" s="46" t="s">
        <v>28</v>
      </c>
      <c r="B247" s="47"/>
      <c r="C247" s="48">
        <f>+[1]demanda!BM178</f>
        <v>5757</v>
      </c>
      <c r="D247" s="49">
        <f>+'[1]demanda-enl'!BM179</f>
        <v>1.0886742756804235E-2</v>
      </c>
      <c r="E247" s="48">
        <f>+'[1]demanda-enl'!BM180</f>
        <v>62</v>
      </c>
      <c r="F247" s="48">
        <f>+[1]demanda!BM182</f>
        <v>33844</v>
      </c>
      <c r="G247" s="49">
        <f>+'[1]demanda-enl'!BM183</f>
        <v>-5.6008033024656956E-2</v>
      </c>
      <c r="H247" s="48">
        <f>+'[1]demanda-enl'!BM184</f>
        <v>-2008</v>
      </c>
      <c r="J247" s="50"/>
      <c r="K247" s="51"/>
      <c r="L247" s="51"/>
    </row>
    <row r="248" spans="1:12" ht="14">
      <c r="A248" s="52" t="s">
        <v>29</v>
      </c>
      <c r="B248" s="53"/>
      <c r="C248" s="54">
        <f>+[1]demanda!AW178</f>
        <v>52512</v>
      </c>
      <c r="D248" s="55">
        <f>+'[1]demanda-enl'!AW179</f>
        <v>8.3503559269576089E-2</v>
      </c>
      <c r="E248" s="54">
        <f>+'[1]demanda-enl'!AW180</f>
        <v>4047</v>
      </c>
      <c r="F248" s="54">
        <f>+[1]demanda!AW182</f>
        <v>286416</v>
      </c>
      <c r="G248" s="55">
        <f>+'[1]demanda-enl'!AW183</f>
        <v>1.5072847963765623E-2</v>
      </c>
      <c r="H248" s="54">
        <f>+'[1]demanda-enl'!AW184</f>
        <v>4253</v>
      </c>
      <c r="J248" s="50"/>
      <c r="K248" s="51"/>
    </row>
    <row r="249" spans="1:12" ht="14">
      <c r="A249" s="43" t="s">
        <v>30</v>
      </c>
      <c r="B249" s="44"/>
      <c r="C249" s="45"/>
      <c r="D249" s="56"/>
      <c r="E249" s="45"/>
      <c r="F249" s="45"/>
      <c r="G249" s="56"/>
      <c r="H249" s="45"/>
      <c r="J249" s="50"/>
    </row>
    <row r="250" spans="1:12" ht="14">
      <c r="A250" s="46" t="s">
        <v>27</v>
      </c>
      <c r="B250" s="47"/>
      <c r="C250" s="48">
        <f>+[1]demanda!CC178</f>
        <v>82901</v>
      </c>
      <c r="D250" s="49">
        <f>+'[1]demanda-enl'!CC179</f>
        <v>6.0929101612490433E-2</v>
      </c>
      <c r="E250" s="48">
        <f>+'[1]demanda-enl'!CC180</f>
        <v>4761</v>
      </c>
      <c r="F250" s="48">
        <f>+[1]demanda!CC182</f>
        <v>457640</v>
      </c>
      <c r="G250" s="49">
        <f>+'[1]demanda-enl'!CC183</f>
        <v>4.3218192718627035E-2</v>
      </c>
      <c r="H250" s="48">
        <f>+'[1]demanda-enl'!CC184</f>
        <v>18959</v>
      </c>
      <c r="J250" s="50"/>
    </row>
    <row r="251" spans="1:12" ht="14">
      <c r="A251" s="46" t="s">
        <v>28</v>
      </c>
      <c r="B251" s="47"/>
      <c r="C251" s="48">
        <f>+[1]demanda!CK178</f>
        <v>9273</v>
      </c>
      <c r="D251" s="49">
        <f>+'[1]demanda-enl'!CK179</f>
        <v>4.3322863641286347E-3</v>
      </c>
      <c r="E251" s="48">
        <f>+'[1]demanda-enl'!CK180</f>
        <v>40</v>
      </c>
      <c r="F251" s="48">
        <f>+[1]demanda!CK182</f>
        <v>56442</v>
      </c>
      <c r="G251" s="49">
        <f>+'[1]demanda-enl'!CK183</f>
        <v>-9.7274646535730258E-2</v>
      </c>
      <c r="H251" s="48">
        <f>+'[1]demanda-enl'!CK184</f>
        <v>-6082</v>
      </c>
      <c r="K251" s="51"/>
    </row>
    <row r="252" spans="1:12" ht="14">
      <c r="A252" s="52" t="s">
        <v>29</v>
      </c>
      <c r="B252" s="53"/>
      <c r="C252" s="54">
        <f>+[1]demanda!BU178</f>
        <v>92175</v>
      </c>
      <c r="D252" s="55">
        <f>+'[1]demanda-enl'!BU179</f>
        <v>5.4959770180719403E-2</v>
      </c>
      <c r="E252" s="54">
        <f>+'[1]demanda-enl'!BU180</f>
        <v>4802</v>
      </c>
      <c r="F252" s="54">
        <f>+[1]demanda!BU182</f>
        <v>514082</v>
      </c>
      <c r="G252" s="55">
        <f>+'[1]demanda-enl'!BU183</f>
        <v>2.5694128538479299E-2</v>
      </c>
      <c r="H252" s="54">
        <f>+'[1]demanda-enl'!BU184</f>
        <v>12878</v>
      </c>
    </row>
    <row r="253" spans="1:12" ht="14">
      <c r="A253" s="43" t="s">
        <v>31</v>
      </c>
      <c r="B253" s="44"/>
      <c r="C253" s="45"/>
      <c r="D253" s="45"/>
      <c r="E253" s="45"/>
      <c r="F253" s="45"/>
      <c r="G253" s="45"/>
      <c r="H253" s="45"/>
    </row>
    <row r="254" spans="1:12" ht="14">
      <c r="A254" s="46" t="s">
        <v>27</v>
      </c>
      <c r="B254" s="47"/>
      <c r="C254" s="57">
        <f>+'[1]demanda-enl'!BE204</f>
        <v>1.7730937867607743</v>
      </c>
      <c r="D254" s="57" t="s">
        <v>32</v>
      </c>
      <c r="E254" s="57">
        <f>+'[1]demanda-enl'!BE206</f>
        <v>-5.3887742348414314E-2</v>
      </c>
      <c r="F254" s="57">
        <f>+'[1]demanda-enl'!BE208</f>
        <v>1.8119261514584017</v>
      </c>
      <c r="G254" s="57" t="s">
        <v>32</v>
      </c>
      <c r="H254" s="57">
        <f>+'[1]demanda-enl'!BE210</f>
        <v>3.0936110331867717E-2</v>
      </c>
    </row>
    <row r="255" spans="1:12" ht="14">
      <c r="A255" s="46" t="s">
        <v>28</v>
      </c>
      <c r="B255" s="47"/>
      <c r="C255" s="57">
        <f>+'[1]demanda-enl'!BM204</f>
        <v>1.6107347576862949</v>
      </c>
      <c r="D255" s="57" t="s">
        <v>32</v>
      </c>
      <c r="E255" s="57">
        <f>+'[1]demanda-enl'!BM206</f>
        <v>-1.0511949951984345E-2</v>
      </c>
      <c r="F255" s="57">
        <f>+'[1]demanda-enl'!BM208</f>
        <v>1.6677106724973407</v>
      </c>
      <c r="G255" s="57" t="s">
        <v>32</v>
      </c>
      <c r="H255" s="57">
        <f>+'[1]demanda-enl'!BM210</f>
        <v>-7.6236666563241684E-2</v>
      </c>
    </row>
    <row r="256" spans="1:12" ht="14">
      <c r="A256" s="52" t="s">
        <v>29</v>
      </c>
      <c r="B256" s="53"/>
      <c r="C256" s="58">
        <f>+'[1]demanda-enl'!AW204</f>
        <v>1.755313071297989</v>
      </c>
      <c r="D256" s="58" t="s">
        <v>32</v>
      </c>
      <c r="E256" s="58">
        <f>+'[1]demanda-enl'!AW206</f>
        <v>-4.7493077469162648E-2</v>
      </c>
      <c r="F256" s="58">
        <f>+'[1]demanda-enl'!AW208</f>
        <v>1.7948787777219151</v>
      </c>
      <c r="G256" s="58" t="s">
        <v>32</v>
      </c>
      <c r="H256" s="58">
        <f>+'[1]demanda-enl'!AW210</f>
        <v>1.8586351004024948E-2</v>
      </c>
    </row>
    <row r="257" spans="1:9" ht="14">
      <c r="A257" s="43" t="s">
        <v>40</v>
      </c>
      <c r="B257" s="44"/>
      <c r="C257" s="45"/>
      <c r="D257" s="45"/>
      <c r="E257" s="45"/>
      <c r="F257" s="45"/>
      <c r="G257" s="45"/>
      <c r="H257" s="45"/>
    </row>
    <row r="258" spans="1:9" ht="14">
      <c r="A258" s="46" t="s">
        <v>27</v>
      </c>
      <c r="B258" s="47"/>
      <c r="C258" s="59">
        <f>([1]demanda!CC178/[1]demanda!AE178)</f>
        <v>3.1333778577554323E-2</v>
      </c>
      <c r="D258" s="60" t="s">
        <v>32</v>
      </c>
      <c r="E258" s="61">
        <f>(([1]demanda!CC178/[1]demanda!AE178)-([1]demanda!CC177/[1]demanda!AE177))*100</f>
        <v>0.18006358074483358</v>
      </c>
      <c r="F258" s="59">
        <f>([1]demanda!CC182/[1]demanda!AE182)</f>
        <v>4.3240264657177944E-2</v>
      </c>
      <c r="G258" s="60" t="s">
        <v>32</v>
      </c>
      <c r="H258" s="61">
        <f>(([1]demanda!CC182/[1]demanda!AE182)-([1]demanda!CC181/[1]demanda!AE181))*100</f>
        <v>0.38187959475154826</v>
      </c>
    </row>
    <row r="259" spans="1:9" ht="14">
      <c r="A259" s="46" t="s">
        <v>28</v>
      </c>
      <c r="B259" s="47"/>
      <c r="C259" s="59">
        <f>([1]demanda!CK178/[1]demanda!AL178)</f>
        <v>2.7568684614307473E-3</v>
      </c>
      <c r="D259" s="60" t="s">
        <v>32</v>
      </c>
      <c r="E259" s="61">
        <f>(([1]demanda!CK178/[1]demanda!AL178)-([1]demanda!CK177/[1]demanda!AL177))*100</f>
        <v>-1.5043506414316428E-2</v>
      </c>
      <c r="F259" s="59">
        <f>([1]demanda!CK182/[1]demanda!AL182)</f>
        <v>3.8008620863232466E-3</v>
      </c>
      <c r="G259" s="60" t="s">
        <v>32</v>
      </c>
      <c r="H259" s="61">
        <f>(([1]demanda!CK182/[1]demanda!AL182)-([1]demanda!CK181/[1]demanda!AL181))*100</f>
        <v>-4.5092961097290343E-2</v>
      </c>
    </row>
    <row r="260" spans="1:9" ht="14">
      <c r="A260" s="46" t="s">
        <v>29</v>
      </c>
      <c r="B260" s="47"/>
      <c r="C260" s="59">
        <f>([1]demanda!BU178/[1]demanda!X178)</f>
        <v>1.5338627981984038E-2</v>
      </c>
      <c r="D260" s="61" t="s">
        <v>32</v>
      </c>
      <c r="E260" s="61">
        <f>(([1]demanda!BU178/[1]demanda!X178)-([1]demanda!BU177/[1]demanda!X177))*100</f>
        <v>3.3030386141037066E-2</v>
      </c>
      <c r="F260" s="59">
        <f>([1]demanda!BU182/[1]demanda!X182)</f>
        <v>2.0212834722658873E-2</v>
      </c>
      <c r="G260" s="61" t="s">
        <v>32</v>
      </c>
      <c r="H260" s="61">
        <f>(([1]demanda!BU182/[1]demanda!X182)-([1]demanda!BU181/[1]demanda!X181))*100</f>
        <v>8.1136602926458815E-2</v>
      </c>
    </row>
    <row r="261" spans="1:9" ht="14">
      <c r="A261" s="43" t="s">
        <v>34</v>
      </c>
      <c r="B261" s="44"/>
      <c r="C261" s="45"/>
      <c r="D261" s="45"/>
      <c r="E261" s="45"/>
      <c r="F261" s="45"/>
      <c r="G261" s="45"/>
      <c r="H261" s="45"/>
    </row>
    <row r="262" spans="1:9" ht="14">
      <c r="A262" s="52" t="s">
        <v>35</v>
      </c>
      <c r="B262" s="53"/>
      <c r="C262" s="62">
        <f>+[1]oferta!AR178</f>
        <v>968</v>
      </c>
      <c r="D262" s="63">
        <f>+'[1]oferta-enl'!AR179</f>
        <v>-7.4569789674952203E-2</v>
      </c>
      <c r="E262" s="62">
        <f>+'[1]oferta-enl'!AR180</f>
        <v>-78</v>
      </c>
      <c r="F262" s="62">
        <f>+[1]oferta!AR182</f>
        <v>906</v>
      </c>
      <c r="G262" s="63">
        <f>+'[1]oferta-enl'!AR183</f>
        <v>-5.8864265927977777E-2</v>
      </c>
      <c r="H262" s="62">
        <f>+'[1]oferta-enl'!AR184</f>
        <v>-56.666666666666629</v>
      </c>
    </row>
    <row r="263" spans="1:9" ht="14">
      <c r="A263" s="52" t="s">
        <v>36</v>
      </c>
      <c r="B263" s="53"/>
      <c r="C263" s="63">
        <f>'[1]oferta-enl'!AJ178/100</f>
        <v>0.36560000000000004</v>
      </c>
      <c r="D263" s="58" t="s">
        <v>32</v>
      </c>
      <c r="E263" s="58">
        <f>'[1]oferta-enl'!AJ180</f>
        <v>2.0900000000000034</v>
      </c>
      <c r="F263" s="63">
        <f>'[1]oferta-enl'!AJ182/100</f>
        <v>0.35163406904593342</v>
      </c>
      <c r="G263" s="58" t="s">
        <v>32</v>
      </c>
      <c r="H263" s="58">
        <f>'[1]oferta-enl'!AJ184</f>
        <v>1.4008223565485807</v>
      </c>
    </row>
    <row r="264" spans="1:9" ht="14">
      <c r="A264" s="52" t="s">
        <v>37</v>
      </c>
      <c r="B264" s="53"/>
      <c r="C264" s="62">
        <f>'[1]oferta-enl'!AB178</f>
        <v>8326</v>
      </c>
      <c r="D264" s="63">
        <f>'[1]oferta-enl'!AB179</f>
        <v>-6.088098364569694E-3</v>
      </c>
      <c r="E264" s="62">
        <f>'[1]oferta-enl'!AB180</f>
        <v>-51</v>
      </c>
      <c r="F264" s="62">
        <f>'[1]oferta-enl'!AB182</f>
        <v>8004.333333333333</v>
      </c>
      <c r="G264" s="63">
        <f>'[1]oferta-enl'!AB183</f>
        <v>-8.4238344964281398E-3</v>
      </c>
      <c r="H264" s="62">
        <f>'[1]oferta-enl'!AB184</f>
        <v>-68</v>
      </c>
      <c r="I264" s="23"/>
    </row>
    <row r="265" spans="1:9" ht="14">
      <c r="A265" s="64" t="str">
        <f>($A$97)</f>
        <v>Fuente: Oficina del Dato a partir de datos de Encuesta de Ocupación Hotelera (INE)</v>
      </c>
      <c r="B265" s="64"/>
      <c r="C265" s="65"/>
      <c r="D265" s="65"/>
      <c r="E265" s="65"/>
      <c r="F265" s="65"/>
      <c r="G265" s="65"/>
      <c r="H265" s="65"/>
      <c r="I265" s="23"/>
    </row>
    <row r="266" spans="1:9">
      <c r="A266" s="75"/>
      <c r="B266" s="75"/>
      <c r="C266" s="76"/>
      <c r="D266" s="76"/>
      <c r="E266" s="76"/>
      <c r="F266" s="76"/>
      <c r="G266" s="76"/>
      <c r="H266" s="76"/>
    </row>
    <row r="267" spans="1:9">
      <c r="A267" s="75"/>
      <c r="B267" s="75"/>
      <c r="C267" s="76"/>
      <c r="D267" s="76"/>
      <c r="E267" s="76"/>
      <c r="F267" s="76"/>
      <c r="G267" s="76"/>
      <c r="H267" s="76"/>
    </row>
    <row r="268" spans="1:9" ht="23.5">
      <c r="A268" s="24" t="s">
        <v>46</v>
      </c>
      <c r="B268" s="24"/>
      <c r="C268" s="25"/>
      <c r="D268" s="25"/>
      <c r="E268" s="25"/>
      <c r="F268" s="25"/>
      <c r="G268" s="25"/>
      <c r="H268" s="25"/>
      <c r="I268" s="25"/>
    </row>
    <row r="269" spans="1:9" ht="21.75" customHeight="1">
      <c r="A269" s="26"/>
      <c r="B269" s="26"/>
      <c r="C269" s="27"/>
      <c r="D269" s="27"/>
      <c r="E269" s="27"/>
      <c r="F269" s="27"/>
      <c r="G269" s="27"/>
      <c r="H269" s="27"/>
    </row>
    <row r="270" spans="1:9" ht="26.25" customHeight="1">
      <c r="A270" s="28" t="s">
        <v>14</v>
      </c>
      <c r="B270" s="29"/>
      <c r="C270" s="66" t="str">
        <f>$C$74</f>
        <v>Jun.25</v>
      </c>
      <c r="D270" s="67" t="str">
        <f>$D$74</f>
        <v>Variación mensual                    Jun.25/Jun.24</v>
      </c>
      <c r="E270" s="68"/>
      <c r="F270" s="66" t="str">
        <f>$F$74</f>
        <v>Acumulado Ene-Jun.25</v>
      </c>
      <c r="G270" s="67" t="str">
        <f>$G$74</f>
        <v>Var. del acumulado                                                       Ene-Jun.25/Ene-Jun.24</v>
      </c>
      <c r="H270" s="68"/>
    </row>
    <row r="271" spans="1:9" ht="16.5" customHeight="1">
      <c r="A271" s="28"/>
      <c r="B271" s="34"/>
      <c r="C271" s="69"/>
      <c r="D271" s="70"/>
      <c r="E271" s="71"/>
      <c r="F271" s="69"/>
      <c r="G271" s="70"/>
      <c r="H271" s="71"/>
    </row>
    <row r="272" spans="1:9" ht="14">
      <c r="A272" s="28"/>
      <c r="B272" s="39"/>
      <c r="C272" s="72"/>
      <c r="D272" s="73" t="str">
        <f>$D$76</f>
        <v>%</v>
      </c>
      <c r="E272" s="73" t="str">
        <f>$E$76</f>
        <v>Diferencias</v>
      </c>
      <c r="F272" s="72"/>
      <c r="G272" s="73" t="str">
        <f>$G$76</f>
        <v>%</v>
      </c>
      <c r="H272" s="73" t="str">
        <f>$H$76</f>
        <v>Diferencias</v>
      </c>
    </row>
    <row r="273" spans="1:12" ht="14">
      <c r="A273" s="43" t="s">
        <v>26</v>
      </c>
      <c r="B273" s="44"/>
      <c r="C273" s="45"/>
      <c r="D273" s="45"/>
      <c r="E273" s="45"/>
      <c r="F273" s="45"/>
      <c r="G273" s="45"/>
      <c r="H273" s="45"/>
    </row>
    <row r="274" spans="1:12" ht="14">
      <c r="A274" s="46" t="s">
        <v>27</v>
      </c>
      <c r="B274" s="47"/>
      <c r="C274" s="48">
        <f>+[1]demanda!BF178</f>
        <v>195165</v>
      </c>
      <c r="D274" s="49">
        <f>+'[1]demanda-enl'!BF179</f>
        <v>-0.15745325660408316</v>
      </c>
      <c r="E274" s="48">
        <f>+'[1]demanda-enl'!BF180</f>
        <v>-36472</v>
      </c>
      <c r="F274" s="48">
        <f>+[1]demanda!BF182</f>
        <v>919475</v>
      </c>
      <c r="G274" s="49">
        <f>+'[1]demanda-enl'!BF183</f>
        <v>-0.16764961214766727</v>
      </c>
      <c r="H274" s="48">
        <f>+'[1]demanda-enl'!BF184</f>
        <v>-185198</v>
      </c>
      <c r="J274" s="50"/>
    </row>
    <row r="275" spans="1:12" ht="14">
      <c r="A275" s="46" t="s">
        <v>28</v>
      </c>
      <c r="B275" s="47"/>
      <c r="C275" s="48">
        <f>+[1]demanda!BN178</f>
        <v>417759</v>
      </c>
      <c r="D275" s="49">
        <f>+'[1]demanda-enl'!BN179</f>
        <v>4.1847578052715884E-2</v>
      </c>
      <c r="E275" s="48">
        <f>+'[1]demanda-enl'!BN180</f>
        <v>16780</v>
      </c>
      <c r="F275" s="48">
        <f>+[1]demanda!BN182</f>
        <v>1979283</v>
      </c>
      <c r="G275" s="49">
        <f>+'[1]demanda-enl'!BN183</f>
        <v>4.4042334228491242E-3</v>
      </c>
      <c r="H275" s="48">
        <f>+'[1]demanda-enl'!BN184</f>
        <v>8679</v>
      </c>
      <c r="J275" s="50"/>
      <c r="K275" s="51"/>
      <c r="L275" s="51"/>
    </row>
    <row r="276" spans="1:12" ht="14">
      <c r="A276" s="52" t="s">
        <v>29</v>
      </c>
      <c r="B276" s="53"/>
      <c r="C276" s="54">
        <f>+[1]demanda!AX178</f>
        <v>612924</v>
      </c>
      <c r="D276" s="55">
        <f>+'[1]demanda-enl'!AX179</f>
        <v>-3.1127888007891014E-2</v>
      </c>
      <c r="E276" s="54">
        <f>+'[1]demanda-enl'!AX180</f>
        <v>-19692</v>
      </c>
      <c r="F276" s="54">
        <f>+[1]demanda!AX182</f>
        <v>2898758</v>
      </c>
      <c r="G276" s="55">
        <f>+'[1]demanda-enl'!AX183</f>
        <v>-5.7399382234510909E-2</v>
      </c>
      <c r="H276" s="54">
        <f>+'[1]demanda-enl'!AX184</f>
        <v>-176519</v>
      </c>
      <c r="J276" s="50"/>
      <c r="K276" s="51"/>
    </row>
    <row r="277" spans="1:12" ht="14">
      <c r="A277" s="43" t="s">
        <v>30</v>
      </c>
      <c r="B277" s="44"/>
      <c r="C277" s="45"/>
      <c r="D277" s="56"/>
      <c r="E277" s="45"/>
      <c r="F277" s="45"/>
      <c r="G277" s="56"/>
      <c r="H277" s="45"/>
      <c r="J277" s="50"/>
    </row>
    <row r="278" spans="1:12" ht="14">
      <c r="A278" s="46" t="s">
        <v>27</v>
      </c>
      <c r="B278" s="47"/>
      <c r="C278" s="48">
        <f>+[1]demanda!CD178</f>
        <v>463100</v>
      </c>
      <c r="D278" s="49">
        <f>+'[1]demanda-enl'!CD179</f>
        <v>-0.14289468764979907</v>
      </c>
      <c r="E278" s="48">
        <f>+'[1]demanda-enl'!CD180</f>
        <v>-77207</v>
      </c>
      <c r="F278" s="48">
        <f>+[1]demanda!CD182</f>
        <v>2059160</v>
      </c>
      <c r="G278" s="49">
        <f>+'[1]demanda-enl'!CD183</f>
        <v>-0.14678012214308533</v>
      </c>
      <c r="H278" s="48">
        <f>+'[1]demanda-enl'!CD184</f>
        <v>-354239</v>
      </c>
      <c r="J278" s="50"/>
    </row>
    <row r="279" spans="1:12" ht="14">
      <c r="A279" s="46" t="s">
        <v>28</v>
      </c>
      <c r="B279" s="47"/>
      <c r="C279" s="48">
        <f>+[1]demanda!CL178</f>
        <v>1827151</v>
      </c>
      <c r="D279" s="49">
        <f>+'[1]demanda-enl'!CL179</f>
        <v>7.0787441351835012E-2</v>
      </c>
      <c r="E279" s="48">
        <f>+'[1]demanda-enl'!CL180</f>
        <v>120789</v>
      </c>
      <c r="F279" s="48">
        <f>+[1]demanda!CL182</f>
        <v>7861418</v>
      </c>
      <c r="G279" s="49">
        <f>+'[1]demanda-enl'!CL183</f>
        <v>8.8621407555424803E-3</v>
      </c>
      <c r="H279" s="48">
        <f>+'[1]demanda-enl'!CL184</f>
        <v>69057</v>
      </c>
      <c r="K279" s="51"/>
    </row>
    <row r="280" spans="1:12" ht="14">
      <c r="A280" s="52" t="s">
        <v>29</v>
      </c>
      <c r="B280" s="53"/>
      <c r="C280" s="54">
        <f>+[1]demanda!BV178</f>
        <v>2290250</v>
      </c>
      <c r="D280" s="55">
        <f>+'[1]demanda-enl'!BV179</f>
        <v>1.9398504808008976E-2</v>
      </c>
      <c r="E280" s="54">
        <f>+'[1]demanda-enl'!BV180</f>
        <v>43582</v>
      </c>
      <c r="F280" s="54">
        <f>+[1]demanda!BV182</f>
        <v>9920576</v>
      </c>
      <c r="G280" s="55">
        <f>+'[1]demanda-enl'!BV183</f>
        <v>-2.7943245371877312E-2</v>
      </c>
      <c r="H280" s="54">
        <f>+'[1]demanda-enl'!BV184</f>
        <v>-285182</v>
      </c>
    </row>
    <row r="281" spans="1:12" ht="14">
      <c r="A281" s="43" t="s">
        <v>31</v>
      </c>
      <c r="B281" s="44"/>
      <c r="C281" s="45"/>
      <c r="D281" s="45"/>
      <c r="E281" s="45"/>
      <c r="F281" s="45"/>
      <c r="G281" s="45"/>
      <c r="H281" s="45"/>
    </row>
    <row r="282" spans="1:12" ht="14">
      <c r="A282" s="46" t="s">
        <v>27</v>
      </c>
      <c r="B282" s="47"/>
      <c r="C282" s="57">
        <f>+'[1]demanda-enl'!BF204</f>
        <v>2.3728639868828938</v>
      </c>
      <c r="D282" s="57" t="s">
        <v>32</v>
      </c>
      <c r="E282" s="57">
        <f>+'[1]demanda-enl'!BF206</f>
        <v>4.0304853411125663E-2</v>
      </c>
      <c r="F282" s="57">
        <f>+'[1]demanda-enl'!BF208</f>
        <v>2.2394953642023983</v>
      </c>
      <c r="G282" s="57" t="s">
        <v>32</v>
      </c>
      <c r="H282" s="57">
        <f>+'[1]demanda-enl'!BF210</f>
        <v>5.4777352627932263E-2</v>
      </c>
    </row>
    <row r="283" spans="1:12" ht="14">
      <c r="A283" s="46" t="s">
        <v>28</v>
      </c>
      <c r="B283" s="47"/>
      <c r="C283" s="57">
        <f>+'[1]demanda-enl'!BN204</f>
        <v>4.3736963177334305</v>
      </c>
      <c r="D283" s="57" t="s">
        <v>32</v>
      </c>
      <c r="E283" s="57">
        <f>+'[1]demanda-enl'!BN206</f>
        <v>0.11820662874722387</v>
      </c>
      <c r="F283" s="57">
        <f>+'[1]demanda-enl'!BN208</f>
        <v>3.9718514229647806</v>
      </c>
      <c r="G283" s="57" t="s">
        <v>32</v>
      </c>
      <c r="H283" s="57">
        <f>+'[1]demanda-enl'!BN210</f>
        <v>1.7550609610093471E-2</v>
      </c>
    </row>
    <row r="284" spans="1:12" ht="14">
      <c r="A284" s="52" t="s">
        <v>29</v>
      </c>
      <c r="B284" s="53"/>
      <c r="C284" s="58">
        <f>+'[1]demanda-enl'!AX204</f>
        <v>3.7365970332373997</v>
      </c>
      <c r="D284" s="58" t="s">
        <v>32</v>
      </c>
      <c r="E284" s="58">
        <f>+'[1]demanda-enl'!AX206</f>
        <v>0.18520408712158831</v>
      </c>
      <c r="F284" s="58">
        <f>+'[1]demanda-enl'!AX208</f>
        <v>3.4223539874663564</v>
      </c>
      <c r="G284" s="58" t="s">
        <v>32</v>
      </c>
      <c r="H284" s="58">
        <f>+'[1]demanda-enl'!AX210</f>
        <v>0.10370724442499801</v>
      </c>
    </row>
    <row r="285" spans="1:12" ht="14">
      <c r="A285" s="43" t="s">
        <v>40</v>
      </c>
      <c r="B285" s="44"/>
      <c r="C285" s="45"/>
      <c r="D285" s="45"/>
      <c r="E285" s="45"/>
      <c r="F285" s="45"/>
      <c r="G285" s="45"/>
      <c r="H285" s="45"/>
    </row>
    <row r="286" spans="1:12" ht="14">
      <c r="A286" s="46" t="s">
        <v>27</v>
      </c>
      <c r="B286" s="47"/>
      <c r="C286" s="59">
        <f>([1]demanda!CD178/[1]demanda!AE178)</f>
        <v>0.17503616191922181</v>
      </c>
      <c r="D286" s="60" t="s">
        <v>32</v>
      </c>
      <c r="E286" s="61">
        <f>(([1]demanda!CD178/[1]demanda!AE178)-([1]demanda!CD177/[1]demanda!AE177))*100</f>
        <v>-2.917376603941213</v>
      </c>
      <c r="F286" s="59">
        <f>([1]demanda!CD182/[1]demanda!AE182)</f>
        <v>0.19456040418554876</v>
      </c>
      <c r="G286" s="60" t="s">
        <v>32</v>
      </c>
      <c r="H286" s="61">
        <f>(([1]demanda!CD182/[1]demanda!AE182)-([1]demanda!CD181/[1]demanda!AE181))*100</f>
        <v>-2.2316399602239354</v>
      </c>
    </row>
    <row r="287" spans="1:12" ht="14">
      <c r="A287" s="46" t="s">
        <v>28</v>
      </c>
      <c r="B287" s="47"/>
      <c r="C287" s="59">
        <f>([1]demanda!CL178/[1]demanda!AL178)</f>
        <v>0.54321308812376268</v>
      </c>
      <c r="D287" s="60" t="s">
        <v>32</v>
      </c>
      <c r="E287" s="61">
        <f>(([1]demanda!CL178/[1]demanda!AL178)-([1]demanda!CL177/[1]demanda!AL177))*100</f>
        <v>0.59107748447254638</v>
      </c>
      <c r="F287" s="59">
        <f>([1]demanda!CL182/[1]demanda!AL182)</f>
        <v>0.52939593956520192</v>
      </c>
      <c r="G287" s="60" t="s">
        <v>32</v>
      </c>
      <c r="H287" s="61">
        <f>(([1]demanda!CL182/[1]demanda!AL182)-([1]demanda!CL181/[1]demanda!AL181))*100</f>
        <v>-5.0451149573993437E-2</v>
      </c>
    </row>
    <row r="288" spans="1:12" ht="14">
      <c r="A288" s="46" t="s">
        <v>29</v>
      </c>
      <c r="B288" s="47"/>
      <c r="C288" s="59">
        <f>([1]demanda!BV178/[1]demanda!X178)</f>
        <v>0.38111519105765063</v>
      </c>
      <c r="D288" s="61" t="s">
        <v>32</v>
      </c>
      <c r="E288" s="61">
        <f>(([1]demanda!BV178/[1]demanda!X178)-([1]demanda!BV177/[1]demanda!X177))*100</f>
        <v>-0.48017573740273267</v>
      </c>
      <c r="F288" s="59">
        <f>([1]demanda!BV182/[1]demanda!X182)</f>
        <v>0.39006026867615728</v>
      </c>
      <c r="G288" s="61" t="s">
        <v>32</v>
      </c>
      <c r="H288" s="61">
        <f>(([1]demanda!BV182/[1]demanda!X182)-([1]demanda!BV181/[1]demanda!X181))*100</f>
        <v>-0.50018104959129173</v>
      </c>
    </row>
    <row r="289" spans="1:12" ht="14">
      <c r="A289" s="43" t="s">
        <v>34</v>
      </c>
      <c r="B289" s="44"/>
      <c r="C289" s="45"/>
      <c r="D289" s="45"/>
      <c r="E289" s="45"/>
      <c r="F289" s="45"/>
      <c r="G289" s="45"/>
      <c r="H289" s="45"/>
    </row>
    <row r="290" spans="1:12" ht="14">
      <c r="A290" s="52" t="s">
        <v>35</v>
      </c>
      <c r="B290" s="53"/>
      <c r="C290" s="62">
        <f>+[1]oferta!AS178</f>
        <v>19339</v>
      </c>
      <c r="D290" s="63">
        <f>+'[1]oferta-enl'!AS179</f>
        <v>7.2244400088711469E-2</v>
      </c>
      <c r="E290" s="62">
        <f>+'[1]oferta-enl'!AS180</f>
        <v>1303</v>
      </c>
      <c r="F290" s="62">
        <f>+[1]oferta!AS182</f>
        <v>15234</v>
      </c>
      <c r="G290" s="63">
        <f>+'[1]oferta-enl'!AS183</f>
        <v>4.7574295439698489E-2</v>
      </c>
      <c r="H290" s="62">
        <f>+'[1]oferta-enl'!AS184</f>
        <v>691.83333333333394</v>
      </c>
    </row>
    <row r="291" spans="1:12" ht="14">
      <c r="A291" s="52" t="s">
        <v>36</v>
      </c>
      <c r="B291" s="53"/>
      <c r="C291" s="63">
        <f>'[1]oferta-enl'!AK178/100</f>
        <v>0.70169999999999999</v>
      </c>
      <c r="D291" s="58" t="s">
        <v>32</v>
      </c>
      <c r="E291" s="58">
        <f>'[1]oferta-enl'!AK180</f>
        <v>0.68000000000000682</v>
      </c>
      <c r="F291" s="63">
        <f>'[1]oferta-enl'!AK182/100</f>
        <v>0.59629055336270531</v>
      </c>
      <c r="G291" s="58" t="s">
        <v>32</v>
      </c>
      <c r="H291" s="58">
        <f>'[1]oferta-enl'!AK184</f>
        <v>-1.4870604489673056</v>
      </c>
    </row>
    <row r="292" spans="1:12" ht="14">
      <c r="A292" s="52" t="s">
        <v>37</v>
      </c>
      <c r="B292" s="53"/>
      <c r="C292" s="62">
        <f>'[1]oferta-enl'!AC178</f>
        <v>104886</v>
      </c>
      <c r="D292" s="63">
        <f>'[1]oferta-enl'!AC179</f>
        <v>7.6181875822580736E-3</v>
      </c>
      <c r="E292" s="62">
        <f>'[1]oferta-enl'!AC180</f>
        <v>793</v>
      </c>
      <c r="F292" s="62">
        <f>'[1]oferta-enl'!AC182</f>
        <v>89389.833333333328</v>
      </c>
      <c r="G292" s="63">
        <f>'[1]oferta-enl'!AC183</f>
        <v>-5.4111490439624488E-3</v>
      </c>
      <c r="H292" s="62">
        <f>'[1]oferta-enl'!AC184</f>
        <v>-486.33333333334303</v>
      </c>
      <c r="I292" s="23"/>
    </row>
    <row r="293" spans="1:12" ht="14">
      <c r="A293" s="64" t="str">
        <f>($A$97)</f>
        <v>Fuente: Oficina del Dato a partir de datos de Encuesta de Ocupación Hotelera (INE)</v>
      </c>
      <c r="B293" s="64"/>
      <c r="C293" s="65"/>
      <c r="D293" s="65"/>
      <c r="E293" s="65"/>
      <c r="F293" s="65"/>
      <c r="G293" s="65"/>
      <c r="H293" s="65"/>
      <c r="I293" s="23"/>
    </row>
    <row r="294" spans="1:12">
      <c r="A294" s="19"/>
      <c r="B294" s="19"/>
      <c r="C294" s="19"/>
      <c r="D294" s="20"/>
      <c r="E294" s="20"/>
      <c r="F294" s="21"/>
      <c r="G294" s="21"/>
      <c r="H294" s="22"/>
    </row>
    <row r="295" spans="1:12">
      <c r="A295" s="75"/>
      <c r="B295" s="75"/>
      <c r="C295" s="76"/>
      <c r="D295" s="76"/>
      <c r="E295" s="76"/>
      <c r="F295" s="76"/>
      <c r="G295" s="76"/>
      <c r="H295" s="76"/>
    </row>
    <row r="296" spans="1:12" ht="23.5">
      <c r="A296" s="24" t="s">
        <v>47</v>
      </c>
      <c r="B296" s="24"/>
      <c r="C296" s="25"/>
      <c r="D296" s="25"/>
      <c r="E296" s="25"/>
      <c r="F296" s="25"/>
      <c r="G296" s="25"/>
      <c r="H296" s="25"/>
      <c r="I296" s="25"/>
    </row>
    <row r="297" spans="1:12" ht="21.75" customHeight="1">
      <c r="A297" s="26"/>
      <c r="B297" s="26"/>
      <c r="C297" s="27"/>
      <c r="D297" s="27"/>
      <c r="E297" s="27"/>
      <c r="F297" s="27"/>
      <c r="G297" s="27"/>
      <c r="H297" s="27"/>
    </row>
    <row r="298" spans="1:12" ht="26.25" customHeight="1">
      <c r="A298" s="28" t="s">
        <v>15</v>
      </c>
      <c r="B298" s="29"/>
      <c r="C298" s="66" t="str">
        <f>$C$74</f>
        <v>Jun.25</v>
      </c>
      <c r="D298" s="67" t="str">
        <f>$D$74</f>
        <v>Variación mensual                    Jun.25/Jun.24</v>
      </c>
      <c r="E298" s="68"/>
      <c r="F298" s="66" t="str">
        <f>$F$74</f>
        <v>Acumulado Ene-Jun.25</v>
      </c>
      <c r="G298" s="67" t="str">
        <f>$G$74</f>
        <v>Var. del acumulado                                                       Ene-Jun.25/Ene-Jun.24</v>
      </c>
      <c r="H298" s="68"/>
    </row>
    <row r="299" spans="1:12" ht="16.5" customHeight="1">
      <c r="A299" s="28"/>
      <c r="B299" s="34"/>
      <c r="C299" s="69"/>
      <c r="D299" s="70"/>
      <c r="E299" s="71"/>
      <c r="F299" s="69"/>
      <c r="G299" s="70"/>
      <c r="H299" s="71"/>
    </row>
    <row r="300" spans="1:12" ht="14">
      <c r="A300" s="28"/>
      <c r="B300" s="39"/>
      <c r="C300" s="72"/>
      <c r="D300" s="73" t="str">
        <f>$D$76</f>
        <v>%</v>
      </c>
      <c r="E300" s="73" t="str">
        <f>$E$76</f>
        <v>Diferencias</v>
      </c>
      <c r="F300" s="72"/>
      <c r="G300" s="73" t="str">
        <f>$G$76</f>
        <v>%</v>
      </c>
      <c r="H300" s="73" t="str">
        <f>$H$76</f>
        <v>Diferencias</v>
      </c>
    </row>
    <row r="301" spans="1:12" ht="14">
      <c r="A301" s="43" t="s">
        <v>26</v>
      </c>
      <c r="B301" s="44"/>
      <c r="C301" s="45"/>
      <c r="D301" s="45"/>
      <c r="E301" s="45"/>
      <c r="F301" s="45"/>
      <c r="G301" s="45"/>
      <c r="H301" s="45"/>
    </row>
    <row r="302" spans="1:12" ht="14">
      <c r="A302" s="46" t="s">
        <v>27</v>
      </c>
      <c r="B302" s="47"/>
      <c r="C302" s="48">
        <f>+[1]demanda!BG178</f>
        <v>143147</v>
      </c>
      <c r="D302" s="49">
        <f>+'[1]demanda-enl'!BG179</f>
        <v>-6.0548784889711382E-2</v>
      </c>
      <c r="E302" s="48">
        <f>+'[1]demanda-enl'!BG180</f>
        <v>-9226</v>
      </c>
      <c r="F302" s="48">
        <f>+[1]demanda!BG182</f>
        <v>810676</v>
      </c>
      <c r="G302" s="49">
        <f>+'[1]demanda-enl'!BG183</f>
        <v>-0.10494343764008096</v>
      </c>
      <c r="H302" s="48">
        <f>+'[1]demanda-enl'!BG184</f>
        <v>-95050</v>
      </c>
      <c r="J302" s="50"/>
    </row>
    <row r="303" spans="1:12" ht="14">
      <c r="A303" s="46" t="s">
        <v>28</v>
      </c>
      <c r="B303" s="47"/>
      <c r="C303" s="48">
        <f>+[1]demanda!BO178</f>
        <v>187853</v>
      </c>
      <c r="D303" s="49">
        <f>+'[1]demanda-enl'!BO179</f>
        <v>5.4216799856334763E-2</v>
      </c>
      <c r="E303" s="48">
        <f>+'[1]demanda-enl'!BO180</f>
        <v>9661</v>
      </c>
      <c r="F303" s="48">
        <f>+[1]demanda!BO182</f>
        <v>1072492</v>
      </c>
      <c r="G303" s="49">
        <f>+'[1]demanda-enl'!BO183</f>
        <v>-1.1423330583425928E-2</v>
      </c>
      <c r="H303" s="48">
        <f>+'[1]demanda-enl'!BO184</f>
        <v>-12393</v>
      </c>
      <c r="J303" s="50"/>
      <c r="K303" s="51"/>
      <c r="L303" s="51"/>
    </row>
    <row r="304" spans="1:12" ht="14">
      <c r="A304" s="52" t="s">
        <v>29</v>
      </c>
      <c r="B304" s="53"/>
      <c r="C304" s="54">
        <f>+[1]demanda!AY178</f>
        <v>331000</v>
      </c>
      <c r="D304" s="55">
        <f>+'[1]demanda-enl'!AY179</f>
        <v>1.3159287885893267E-3</v>
      </c>
      <c r="E304" s="54">
        <f>+'[1]demanda-enl'!AY180</f>
        <v>435</v>
      </c>
      <c r="F304" s="54">
        <f>+[1]demanda!AY182</f>
        <v>1883167</v>
      </c>
      <c r="G304" s="55">
        <f>+'[1]demanda-enl'!AY183</f>
        <v>-5.397538745641417E-2</v>
      </c>
      <c r="H304" s="54">
        <f>+'[1]demanda-enl'!AY184</f>
        <v>-107444</v>
      </c>
      <c r="J304" s="50"/>
      <c r="K304" s="51"/>
    </row>
    <row r="305" spans="1:11" ht="14">
      <c r="A305" s="43" t="s">
        <v>30</v>
      </c>
      <c r="B305" s="44"/>
      <c r="C305" s="45"/>
      <c r="D305" s="56"/>
      <c r="E305" s="45"/>
      <c r="F305" s="45"/>
      <c r="G305" s="56"/>
      <c r="H305" s="45"/>
      <c r="J305" s="50"/>
    </row>
    <row r="306" spans="1:11" ht="14">
      <c r="A306" s="46" t="s">
        <v>27</v>
      </c>
      <c r="B306" s="47"/>
      <c r="C306" s="48">
        <f>+[1]demanda!CE178</f>
        <v>245185</v>
      </c>
      <c r="D306" s="49">
        <f>+'[1]demanda-enl'!CE179</f>
        <v>-3.7569281979619729E-2</v>
      </c>
      <c r="E306" s="48">
        <f>+'[1]demanda-enl'!CE180</f>
        <v>-9571</v>
      </c>
      <c r="F306" s="48">
        <f>+[1]demanda!CE182</f>
        <v>1410108</v>
      </c>
      <c r="G306" s="49">
        <f>+'[1]demanda-enl'!CE183</f>
        <v>-0.10106506069258592</v>
      </c>
      <c r="H306" s="48">
        <f>+'[1]demanda-enl'!CE184</f>
        <v>-158535</v>
      </c>
      <c r="J306" s="50"/>
    </row>
    <row r="307" spans="1:11" ht="14">
      <c r="A307" s="46" t="s">
        <v>28</v>
      </c>
      <c r="B307" s="47"/>
      <c r="C307" s="48">
        <f>+[1]demanda!CM178</f>
        <v>418525</v>
      </c>
      <c r="D307" s="49">
        <f>+'[1]demanda-enl'!CM179</f>
        <v>6.6237819247181751E-2</v>
      </c>
      <c r="E307" s="48">
        <f>+'[1]demanda-enl'!CM180</f>
        <v>26000</v>
      </c>
      <c r="F307" s="48">
        <f>+[1]demanda!CM182</f>
        <v>2468266</v>
      </c>
      <c r="G307" s="49">
        <f>+'[1]demanda-enl'!CM183</f>
        <v>9.1925571483650881E-3</v>
      </c>
      <c r="H307" s="48">
        <f>+'[1]demanda-enl'!CM184</f>
        <v>22483</v>
      </c>
      <c r="K307" s="51"/>
    </row>
    <row r="308" spans="1:11" ht="14">
      <c r="A308" s="52" t="s">
        <v>29</v>
      </c>
      <c r="B308" s="53"/>
      <c r="C308" s="54">
        <f>+[1]demanda!BW178</f>
        <v>663710</v>
      </c>
      <c r="D308" s="55">
        <f>+'[1]demanda-enl'!BW179</f>
        <v>2.5379973489143781E-2</v>
      </c>
      <c r="E308" s="54">
        <f>+'[1]demanda-enl'!BW180</f>
        <v>16428</v>
      </c>
      <c r="F308" s="54">
        <f>+[1]demanda!BW182</f>
        <v>3878374</v>
      </c>
      <c r="G308" s="55">
        <f>+'[1]demanda-enl'!BW183</f>
        <v>-3.3891254245934865E-2</v>
      </c>
      <c r="H308" s="54">
        <f>+'[1]demanda-enl'!BW184</f>
        <v>-136054</v>
      </c>
    </row>
    <row r="309" spans="1:11" ht="14">
      <c r="A309" s="43" t="s">
        <v>31</v>
      </c>
      <c r="B309" s="44"/>
      <c r="C309" s="45"/>
      <c r="D309" s="45"/>
      <c r="E309" s="45"/>
      <c r="F309" s="45"/>
      <c r="G309" s="45"/>
      <c r="H309" s="45"/>
    </row>
    <row r="310" spans="1:11" ht="14">
      <c r="A310" s="46" t="s">
        <v>27</v>
      </c>
      <c r="B310" s="47"/>
      <c r="C310" s="57">
        <f>+'[1]demanda-enl'!BG204</f>
        <v>1.7128196888513207</v>
      </c>
      <c r="D310" s="57" t="s">
        <v>32</v>
      </c>
      <c r="E310" s="57">
        <f>+'[1]demanda-enl'!BG206</f>
        <v>4.0896185343481495E-2</v>
      </c>
      <c r="F310" s="57">
        <f>+'[1]demanda-enl'!BG208</f>
        <v>1.7394224079656977</v>
      </c>
      <c r="G310" s="57" t="s">
        <v>32</v>
      </c>
      <c r="H310" s="57">
        <f>+'[1]demanda-enl'!BG210</f>
        <v>7.5045873444501421E-3</v>
      </c>
    </row>
    <row r="311" spans="1:11" ht="14">
      <c r="A311" s="46" t="s">
        <v>28</v>
      </c>
      <c r="B311" s="47"/>
      <c r="C311" s="57">
        <f>+'[1]demanda-enl'!BO204</f>
        <v>2.2279388670928864</v>
      </c>
      <c r="D311" s="57" t="s">
        <v>32</v>
      </c>
      <c r="E311" s="57">
        <f>+'[1]demanda-enl'!BO206</f>
        <v>2.5118313981635776E-2</v>
      </c>
      <c r="F311" s="57">
        <f>+'[1]demanda-enl'!BO208</f>
        <v>2.3014306866624645</v>
      </c>
      <c r="G311" s="57" t="s">
        <v>32</v>
      </c>
      <c r="H311" s="57">
        <f>+'[1]demanda-enl'!BO210</f>
        <v>4.7013859072443598E-2</v>
      </c>
    </row>
    <row r="312" spans="1:11" ht="14">
      <c r="A312" s="52" t="s">
        <v>29</v>
      </c>
      <c r="B312" s="53"/>
      <c r="C312" s="58">
        <f>+'[1]demanda-enl'!AY204</f>
        <v>2.0051661631419941</v>
      </c>
      <c r="D312" s="58" t="s">
        <v>32</v>
      </c>
      <c r="E312" s="58">
        <f>+'[1]demanda-enl'!AY206</f>
        <v>4.7058075473910721E-2</v>
      </c>
      <c r="F312" s="58">
        <f>+'[1]demanda-enl'!AY208</f>
        <v>2.0594955200468146</v>
      </c>
      <c r="G312" s="58" t="s">
        <v>32</v>
      </c>
      <c r="H312" s="58">
        <f>+'[1]demanda-enl'!AY210</f>
        <v>4.2814209635086531E-2</v>
      </c>
    </row>
    <row r="313" spans="1:11" ht="14">
      <c r="A313" s="43" t="s">
        <v>40</v>
      </c>
      <c r="B313" s="44"/>
      <c r="C313" s="45"/>
      <c r="D313" s="45"/>
      <c r="E313" s="45"/>
      <c r="F313" s="45"/>
      <c r="G313" s="45"/>
      <c r="H313" s="45"/>
    </row>
    <row r="314" spans="1:11" ht="14">
      <c r="A314" s="46" t="s">
        <v>27</v>
      </c>
      <c r="B314" s="47"/>
      <c r="C314" s="59">
        <f>([1]demanda!CE178/[1]demanda!AE178)</f>
        <v>9.2671650529398408E-2</v>
      </c>
      <c r="D314" s="60" t="s">
        <v>32</v>
      </c>
      <c r="E314" s="61">
        <f>(([1]demanda!CE178/[1]demanda!AE178)-([1]demanda!CE177/[1]demanda!AE177))*100</f>
        <v>-0.36138027536975897</v>
      </c>
      <c r="F314" s="59">
        <f>([1]demanda!CE182/[1]demanda!AE182)</f>
        <v>0.13323451428022873</v>
      </c>
      <c r="G314" s="60" t="s">
        <v>32</v>
      </c>
      <c r="H314" s="61">
        <f>(([1]demanda!CE182/[1]demanda!AE182)-([1]demanda!CE181/[1]demanda!AE181))*100</f>
        <v>-0.77294457297353569</v>
      </c>
    </row>
    <row r="315" spans="1:11" ht="14">
      <c r="A315" s="46" t="s">
        <v>28</v>
      </c>
      <c r="B315" s="47"/>
      <c r="C315" s="59">
        <f>([1]demanda!CM178/[1]demanda!AL178)</f>
        <v>0.12442773350806681</v>
      </c>
      <c r="D315" s="61" t="s">
        <v>32</v>
      </c>
      <c r="E315" s="61">
        <f>(([1]demanda!CM178/[1]demanda!AL178)-([1]demanda!CM177/[1]demanda!AL177))*100</f>
        <v>8.2876065245113262E-2</v>
      </c>
      <c r="F315" s="59">
        <f>([1]demanda!CM182/[1]demanda!AL182)</f>
        <v>0.16621556036924162</v>
      </c>
      <c r="G315" s="61" t="s">
        <v>32</v>
      </c>
      <c r="H315" s="61">
        <f>(([1]demanda!CM182/[1]demanda!AL182)-([1]demanda!CM181/[1]demanda!AL181))*100</f>
        <v>-1.0393059083885214E-2</v>
      </c>
    </row>
    <row r="316" spans="1:11" ht="14">
      <c r="A316" s="46" t="s">
        <v>29</v>
      </c>
      <c r="B316" s="47"/>
      <c r="C316" s="59">
        <f>([1]demanda!BW178/[1]demanda!X178)</f>
        <v>0.11044644185432738</v>
      </c>
      <c r="D316" s="61" t="s">
        <v>32</v>
      </c>
      <c r="E316" s="61">
        <f>(([1]demanda!BW178/[1]demanda!X178)-([1]demanda!BW177/[1]demanda!X177))*100</f>
        <v>-7.3914240411818155E-2</v>
      </c>
      <c r="F316" s="59">
        <f>([1]demanda!BW182/[1]demanda!X182)</f>
        <v>0.15249110580541117</v>
      </c>
      <c r="G316" s="61" t="s">
        <v>32</v>
      </c>
      <c r="H316" s="61">
        <f>(([1]demanda!BW182/[1]demanda!X182)-([1]demanda!BW181/[1]demanda!X181))*100</f>
        <v>-0.29062955798240531</v>
      </c>
    </row>
    <row r="317" spans="1:11" ht="14">
      <c r="A317" s="43" t="s">
        <v>34</v>
      </c>
      <c r="B317" s="44"/>
      <c r="C317" s="45"/>
      <c r="D317" s="45"/>
      <c r="E317" s="45"/>
      <c r="F317" s="45"/>
      <c r="G317" s="45"/>
      <c r="H317" s="45"/>
    </row>
    <row r="318" spans="1:11" ht="14">
      <c r="A318" s="52" t="s">
        <v>35</v>
      </c>
      <c r="B318" s="53"/>
      <c r="C318" s="62">
        <f>+[1]oferta!AT178</f>
        <v>5366</v>
      </c>
      <c r="D318" s="63">
        <f>+'[1]oferta-enl'!AT179</f>
        <v>3.3513097072419118E-2</v>
      </c>
      <c r="E318" s="62">
        <f>+'[1]oferta-enl'!AT180</f>
        <v>174</v>
      </c>
      <c r="F318" s="62">
        <f>+[1]oferta!AT182</f>
        <v>5196.333333333333</v>
      </c>
      <c r="G318" s="63">
        <f>+'[1]oferta-enl'!AT183</f>
        <v>1.7160381051807283E-2</v>
      </c>
      <c r="H318" s="62">
        <f>+'[1]oferta-enl'!AT184</f>
        <v>87.66666666666606</v>
      </c>
    </row>
    <row r="319" spans="1:11" ht="14">
      <c r="A319" s="52" t="s">
        <v>36</v>
      </c>
      <c r="B319" s="53"/>
      <c r="C319" s="63">
        <f>'[1]oferta-enl'!AL178/100</f>
        <v>0.60070000000000001</v>
      </c>
      <c r="D319" s="58" t="s">
        <v>32</v>
      </c>
      <c r="E319" s="58">
        <f>'[1]oferta-enl'!AL180</f>
        <v>-1.3299999999999983</v>
      </c>
      <c r="F319" s="63">
        <f>'[1]oferta-enl'!AL182/100</f>
        <v>0.59080080779205046</v>
      </c>
      <c r="G319" s="58" t="s">
        <v>32</v>
      </c>
      <c r="H319" s="58">
        <f>'[1]oferta-enl'!AL184</f>
        <v>-3.448790763611612</v>
      </c>
    </row>
    <row r="320" spans="1:11" ht="14">
      <c r="A320" s="52" t="s">
        <v>37</v>
      </c>
      <c r="B320" s="53"/>
      <c r="C320" s="62">
        <f>'[1]oferta-enl'!AD178</f>
        <v>36398</v>
      </c>
      <c r="D320" s="63">
        <f>'[1]oferta-enl'!AD179</f>
        <v>5.0326080683326557E-2</v>
      </c>
      <c r="E320" s="62">
        <f>'[1]oferta-enl'!AD180</f>
        <v>1744</v>
      </c>
      <c r="F320" s="62">
        <f>'[1]oferta-enl'!AD182</f>
        <v>35797.166666666664</v>
      </c>
      <c r="G320" s="63">
        <f>'[1]oferta-enl'!AD183</f>
        <v>2.7920688780515679E-2</v>
      </c>
      <c r="H320" s="62">
        <f>'[1]oferta-enl'!AD184</f>
        <v>972.33333333332848</v>
      </c>
      <c r="I320" s="23"/>
    </row>
    <row r="321" spans="1:9" ht="14">
      <c r="A321" s="64" t="str">
        <f>($A$97)</f>
        <v>Fuente: Oficina del Dato a partir de datos de Encuesta de Ocupación Hotelera (INE)</v>
      </c>
      <c r="B321" s="64"/>
      <c r="C321" s="65"/>
      <c r="D321" s="65"/>
      <c r="E321" s="65"/>
      <c r="F321" s="65"/>
      <c r="G321" s="65"/>
      <c r="H321" s="65"/>
      <c r="I321" s="23"/>
    </row>
    <row r="322" spans="1:9">
      <c r="A322" s="19" t="s">
        <v>4</v>
      </c>
      <c r="B322" s="19"/>
      <c r="C322" s="19"/>
      <c r="D322" s="20"/>
      <c r="E322" s="20"/>
      <c r="F322" s="21"/>
      <c r="G322" s="21"/>
      <c r="I322" s="22" t="str">
        <f>[1]demanda!A178</f>
        <v>JUNIO 25</v>
      </c>
    </row>
    <row r="323" spans="1:9">
      <c r="A323" s="75"/>
      <c r="B323" s="75"/>
      <c r="C323" s="76"/>
      <c r="D323" s="76"/>
      <c r="E323" s="76"/>
      <c r="F323" s="76"/>
      <c r="G323" s="76"/>
      <c r="H323" s="76"/>
    </row>
    <row r="324" spans="1:9" ht="23.5">
      <c r="A324" s="24" t="s">
        <v>16</v>
      </c>
      <c r="B324" s="24"/>
      <c r="C324" s="25"/>
      <c r="D324" s="25"/>
      <c r="E324" s="25"/>
      <c r="F324" s="25"/>
      <c r="G324" s="25"/>
      <c r="H324" s="25"/>
      <c r="I324" s="25"/>
    </row>
    <row r="325" spans="1:9" ht="14">
      <c r="A325" s="26"/>
      <c r="B325" s="26"/>
      <c r="C325" s="27"/>
      <c r="D325" s="27"/>
      <c r="E325" s="27"/>
      <c r="F325" s="27"/>
      <c r="G325" s="27"/>
      <c r="H325" s="27"/>
    </row>
    <row r="326" spans="1:9" ht="16.5">
      <c r="B326" s="77" t="s">
        <v>48</v>
      </c>
    </row>
    <row r="327" spans="1:9">
      <c r="B327" s="78" t="s">
        <v>49</v>
      </c>
      <c r="C327" s="78"/>
      <c r="D327" s="79" t="str">
        <f>('[1]imchot (2)'!E325)</f>
        <v>JUNIO 25</v>
      </c>
      <c r="E327" s="80" t="str">
        <f>('[1]imchot (2)'!F325)</f>
        <v>% VAR</v>
      </c>
      <c r="F327" s="80" t="str">
        <f>('[1]imchot (2)'!G325)</f>
        <v>CUOTA</v>
      </c>
    </row>
    <row r="328" spans="1:9">
      <c r="B328" s="81">
        <v>1</v>
      </c>
      <c r="C328" s="82" t="str">
        <f>('[1]imchot (2)'!C326)</f>
        <v>Baleares</v>
      </c>
      <c r="D328" s="83">
        <f>('[1]imchot (2)'!E326)</f>
        <v>9726358</v>
      </c>
      <c r="E328" s="84">
        <f>('[1]imchot (2)'!F326)</f>
        <v>2.6623680801239447E-2</v>
      </c>
      <c r="F328" s="84">
        <f>('[1]imchot (2)'!G326)</f>
        <v>0.24950458130344697</v>
      </c>
    </row>
    <row r="329" spans="1:9">
      <c r="B329" s="85">
        <v>2</v>
      </c>
      <c r="C329" s="86" t="str">
        <f>('[1]imchot (2)'!C327)</f>
        <v>Cataluña</v>
      </c>
      <c r="D329" s="87">
        <f>('[1]imchot (2)'!E327)</f>
        <v>6890423</v>
      </c>
      <c r="E329" s="88">
        <f>('[1]imchot (2)'!F327)</f>
        <v>-2.3753302709536017E-3</v>
      </c>
      <c r="F329" s="88">
        <f>('[1]imchot (2)'!G327)</f>
        <v>0.17675599701539271</v>
      </c>
    </row>
    <row r="330" spans="1:9">
      <c r="B330" s="81">
        <v>3</v>
      </c>
      <c r="C330" s="82" t="str">
        <f>('[1]imchot (2)'!C328)</f>
        <v>Andalucía</v>
      </c>
      <c r="D330" s="83">
        <f>('[1]imchot (2)'!E328)</f>
        <v>6009338</v>
      </c>
      <c r="E330" s="84">
        <f>('[1]imchot (2)'!F328)</f>
        <v>3.2242139494808697E-2</v>
      </c>
      <c r="F330" s="84">
        <f>('[1]imchot (2)'!G328)</f>
        <v>0.15415403808916897</v>
      </c>
    </row>
    <row r="331" spans="1:9">
      <c r="B331" s="85">
        <v>4</v>
      </c>
      <c r="C331" s="86" t="str">
        <f>('[1]imchot (2)'!C329)</f>
        <v>Canarias</v>
      </c>
      <c r="D331" s="87">
        <f>('[1]imchot (2)'!E329)</f>
        <v>5673334</v>
      </c>
      <c r="E331" s="88">
        <f>('[1]imchot (2)'!F329)</f>
        <v>-3.6943500871299273E-3</v>
      </c>
      <c r="F331" s="88">
        <f>('[1]imchot (2)'!G329)</f>
        <v>0.14553472371309076</v>
      </c>
    </row>
    <row r="332" spans="1:9">
      <c r="B332" s="81">
        <v>5</v>
      </c>
      <c r="C332" s="82" t="str">
        <f>('[1]imchot (2)'!C330)</f>
        <v>C. Valenciana</v>
      </c>
      <c r="D332" s="83">
        <f>('[1]imchot (2)'!E330)</f>
        <v>3195782</v>
      </c>
      <c r="E332" s="84">
        <f>('[1]imchot (2)'!F330)</f>
        <v>2.8699652323439295E-2</v>
      </c>
      <c r="F332" s="84">
        <f>('[1]imchot (2)'!G330)</f>
        <v>8.1979529218140265E-2</v>
      </c>
    </row>
    <row r="333" spans="1:9">
      <c r="B333" s="85">
        <v>6</v>
      </c>
      <c r="C333" s="86" t="str">
        <f>('[1]imchot (2)'!C331)</f>
        <v>Madrid</v>
      </c>
      <c r="D333" s="87">
        <f>('[1]imchot (2)'!E331)</f>
        <v>2412755</v>
      </c>
      <c r="E333" s="88">
        <f>('[1]imchot (2)'!F331)</f>
        <v>2.8192728366767561E-2</v>
      </c>
      <c r="F333" s="88">
        <f>('[1]imchot (2)'!G331)</f>
        <v>6.1892994897247068E-2</v>
      </c>
    </row>
    <row r="334" spans="1:9">
      <c r="B334" s="89" t="s">
        <v>29</v>
      </c>
      <c r="C334" s="90" t="str">
        <f>('[1]imchot (2)'!C332)</f>
        <v>España</v>
      </c>
      <c r="D334" s="91">
        <f>('[1]imchot (2)'!E332)</f>
        <v>38982683</v>
      </c>
      <c r="E334" s="92">
        <f>('[1]imchot (2)'!F332)</f>
        <v>2.0884583009003865E-2</v>
      </c>
      <c r="F334" s="92">
        <f>('[1]imchot (2)'!G332)</f>
        <v>1</v>
      </c>
    </row>
    <row r="335" spans="1:9">
      <c r="B335" s="93"/>
      <c r="C335" s="93"/>
      <c r="D335" s="93"/>
      <c r="E335" s="93"/>
      <c r="F335" s="93"/>
    </row>
    <row r="336" spans="1:9">
      <c r="B336" s="78" t="s">
        <v>50</v>
      </c>
      <c r="C336" s="78"/>
      <c r="D336" s="79" t="str">
        <f>('[1]imchot (2)'!E334)</f>
        <v>JUNIO 25</v>
      </c>
      <c r="E336" s="80" t="str">
        <f>('[1]imchot (2)'!F334)</f>
        <v>% VAR</v>
      </c>
      <c r="F336" s="80" t="str">
        <f>('[1]imchot (2)'!G334)</f>
        <v>CUOTA</v>
      </c>
    </row>
    <row r="337" spans="2:6">
      <c r="B337" s="81">
        <v>1</v>
      </c>
      <c r="C337" s="82" t="str">
        <f>('[1]imchot (2)'!C335)</f>
        <v>Andalucía</v>
      </c>
      <c r="D337" s="83">
        <f>('[1]imchot (2)'!E335)</f>
        <v>2645739</v>
      </c>
      <c r="E337" s="84">
        <f>('[1]imchot (2)'!F335)</f>
        <v>-3.8551069395320603E-5</v>
      </c>
      <c r="F337" s="84">
        <f>('[1]imchot (2)'!G335)</f>
        <v>0.21701053023215527</v>
      </c>
    </row>
    <row r="338" spans="2:6">
      <c r="B338" s="85">
        <v>2</v>
      </c>
      <c r="C338" s="86" t="str">
        <f>('[1]imchot (2)'!C336)</f>
        <v>Cataluña</v>
      </c>
      <c r="D338" s="87">
        <f>('[1]imchot (2)'!E336)</f>
        <v>1869312</v>
      </c>
      <c r="E338" s="88">
        <f>('[1]imchot (2)'!F336)</f>
        <v>-1.7324583076622213E-2</v>
      </c>
      <c r="F338" s="88">
        <f>('[1]imchot (2)'!G336)</f>
        <v>0.15332592832827827</v>
      </c>
    </row>
    <row r="339" spans="2:6">
      <c r="B339" s="81">
        <v>3</v>
      </c>
      <c r="C339" s="82" t="str">
        <f>('[1]imchot (2)'!C337)</f>
        <v>C. Valenciana</v>
      </c>
      <c r="D339" s="83">
        <f>('[1]imchot (2)'!E337)</f>
        <v>1594659</v>
      </c>
      <c r="E339" s="84">
        <f>('[1]imchot (2)'!F337)</f>
        <v>5.4659865446817779E-3</v>
      </c>
      <c r="F339" s="84">
        <f>('[1]imchot (2)'!G337)</f>
        <v>0.13079816078966161</v>
      </c>
    </row>
    <row r="340" spans="2:6">
      <c r="B340" s="85">
        <v>4</v>
      </c>
      <c r="C340" s="86" t="str">
        <f>('[1]imchot (2)'!C338)</f>
        <v>Madrid</v>
      </c>
      <c r="D340" s="87">
        <f>('[1]imchot (2)'!E338)</f>
        <v>976673</v>
      </c>
      <c r="E340" s="88">
        <f>('[1]imchot (2)'!F338)</f>
        <v>-3.9751097232928023E-2</v>
      </c>
      <c r="F340" s="88">
        <f>('[1]imchot (2)'!G338)</f>
        <v>8.0109309948347057E-2</v>
      </c>
    </row>
    <row r="341" spans="2:6">
      <c r="B341" s="81">
        <v>5</v>
      </c>
      <c r="C341" s="82" t="str">
        <f>('[1]imchot (2)'!C339)</f>
        <v>Canarias</v>
      </c>
      <c r="D341" s="83">
        <f>('[1]imchot (2)'!E339)</f>
        <v>894049</v>
      </c>
      <c r="E341" s="84">
        <f>('[1]imchot (2)'!F339)</f>
        <v>-3.489932306323873E-2</v>
      </c>
      <c r="F341" s="84">
        <f>('[1]imchot (2)'!G339)</f>
        <v>7.3332270319758752E-2</v>
      </c>
    </row>
    <row r="342" spans="2:6">
      <c r="B342" s="85">
        <v>6</v>
      </c>
      <c r="C342" s="86" t="str">
        <f>('[1]imchot (2)'!C340)</f>
        <v>Baleares</v>
      </c>
      <c r="D342" s="87">
        <f>('[1]imchot (2)'!E340)</f>
        <v>689765</v>
      </c>
      <c r="E342" s="88">
        <f>('[1]imchot (2)'!F340)</f>
        <v>-0.1955436595407205</v>
      </c>
      <c r="F342" s="88">
        <f>('[1]imchot (2)'!G340)</f>
        <v>5.6576354805059223E-2</v>
      </c>
    </row>
    <row r="343" spans="2:6">
      <c r="B343" s="89" t="s">
        <v>29</v>
      </c>
      <c r="C343" s="90" t="str">
        <f>('[1]imchot (2)'!C341)</f>
        <v>España</v>
      </c>
      <c r="D343" s="91">
        <f>('[1]imchot (2)'!E341)</f>
        <v>12191754</v>
      </c>
      <c r="E343" s="92">
        <f>('[1]imchot (2)'!F341)</f>
        <v>-1.2636115538806836E-2</v>
      </c>
      <c r="F343" s="92">
        <f>('[1]imchot (2)'!G341)</f>
        <v>1</v>
      </c>
    </row>
    <row r="344" spans="2:6" ht="13">
      <c r="B344" s="94"/>
      <c r="C344" s="95"/>
      <c r="D344" s="96"/>
      <c r="E344" s="96"/>
      <c r="F344" s="96"/>
    </row>
    <row r="345" spans="2:6">
      <c r="B345" s="78" t="s">
        <v>51</v>
      </c>
      <c r="C345" s="78"/>
      <c r="D345" s="79" t="str">
        <f>('[1]imchot (2)'!E343)</f>
        <v>JUNIO 25</v>
      </c>
      <c r="E345" s="80" t="str">
        <f>('[1]imchot (2)'!F343)</f>
        <v>% VAR</v>
      </c>
      <c r="F345" s="80" t="str">
        <f>('[1]imchot (2)'!G343)</f>
        <v>CUOTA</v>
      </c>
    </row>
    <row r="346" spans="2:6">
      <c r="B346" s="81">
        <v>1</v>
      </c>
      <c r="C346" s="82" t="str">
        <f>('[1]imchot (2)'!C344)</f>
        <v>Baleares</v>
      </c>
      <c r="D346" s="83">
        <f>('[1]imchot (2)'!E344)</f>
        <v>9036593</v>
      </c>
      <c r="E346" s="84">
        <f>('[1]imchot (2)'!F344)</f>
        <v>4.8730992272789653E-2</v>
      </c>
      <c r="F346" s="84">
        <f>('[1]imchot (2)'!G344)</f>
        <v>0.33730047211128811</v>
      </c>
    </row>
    <row r="347" spans="2:6">
      <c r="B347" s="85">
        <v>2</v>
      </c>
      <c r="C347" s="86" t="str">
        <f>('[1]imchot (2)'!C345)</f>
        <v>Cataluña</v>
      </c>
      <c r="D347" s="87">
        <f>('[1]imchot (2)'!E345)</f>
        <v>5021111</v>
      </c>
      <c r="E347" s="88">
        <f>('[1]imchot (2)'!F345)</f>
        <v>3.306983369770089E-3</v>
      </c>
      <c r="F347" s="88">
        <f>('[1]imchot (2)'!G345)</f>
        <v>0.18741832356765231</v>
      </c>
    </row>
    <row r="348" spans="2:6">
      <c r="B348" s="81">
        <v>3</v>
      </c>
      <c r="C348" s="82" t="str">
        <f>('[1]imchot (2)'!C346)</f>
        <v>Canarias</v>
      </c>
      <c r="D348" s="83">
        <f>('[1]imchot (2)'!E346)</f>
        <v>4779285</v>
      </c>
      <c r="E348" s="84">
        <f>('[1]imchot (2)'!F346)</f>
        <v>2.3687125248348373E-3</v>
      </c>
      <c r="F348" s="84">
        <f>('[1]imchot (2)'!G346)</f>
        <v>0.17839191018721298</v>
      </c>
    </row>
    <row r="349" spans="2:6">
      <c r="B349" s="85">
        <v>4</v>
      </c>
      <c r="C349" s="86" t="str">
        <f>('[1]imchot (2)'!C347)</f>
        <v>Andalucía</v>
      </c>
      <c r="D349" s="87">
        <f>('[1]imchot (2)'!E347)</f>
        <v>3363599</v>
      </c>
      <c r="E349" s="88">
        <f>('[1]imchot (2)'!F347)</f>
        <v>5.9136058845107975E-2</v>
      </c>
      <c r="F349" s="88">
        <f>('[1]imchot (2)'!G347)</f>
        <v>0.12554992027338804</v>
      </c>
    </row>
    <row r="350" spans="2:6">
      <c r="B350" s="81">
        <v>5</v>
      </c>
      <c r="C350" s="82" t="str">
        <f>('[1]imchot (2)'!C348)</f>
        <v>C. Valenciana</v>
      </c>
      <c r="D350" s="83">
        <f>('[1]imchot (2)'!E348)</f>
        <v>1601123</v>
      </c>
      <c r="E350" s="84">
        <f>('[1]imchot (2)'!F348)</f>
        <v>5.2932596446740643E-2</v>
      </c>
      <c r="F350" s="84">
        <f>('[1]imchot (2)'!G348)</f>
        <v>5.9763623725030211E-2</v>
      </c>
    </row>
    <row r="351" spans="2:6">
      <c r="B351" s="85">
        <v>6</v>
      </c>
      <c r="C351" s="86" t="str">
        <f>('[1]imchot (2)'!C349)</f>
        <v>Madrid</v>
      </c>
      <c r="D351" s="87">
        <f>('[1]imchot (2)'!E349)</f>
        <v>1436083</v>
      </c>
      <c r="E351" s="88">
        <f>('[1]imchot (2)'!F349)</f>
        <v>8.0171794553571152E-2</v>
      </c>
      <c r="F351" s="88">
        <f>('[1]imchot (2)'!G349)</f>
        <v>5.3603329694166257E-2</v>
      </c>
    </row>
    <row r="352" spans="2:6">
      <c r="B352" s="89" t="s">
        <v>29</v>
      </c>
      <c r="C352" s="90" t="str">
        <f>('[1]imchot (2)'!C350)</f>
        <v>España</v>
      </c>
      <c r="D352" s="91">
        <f>('[1]imchot (2)'!E350)</f>
        <v>26790929</v>
      </c>
      <c r="E352" s="92">
        <f>('[1]imchot (2)'!F350)</f>
        <v>3.6904268065795165E-2</v>
      </c>
      <c r="F352" s="92">
        <f>('[1]imchot (2)'!G350)</f>
        <v>1</v>
      </c>
    </row>
    <row r="355" spans="2:6" ht="16.5">
      <c r="B355" s="77" t="s">
        <v>52</v>
      </c>
    </row>
    <row r="356" spans="2:6">
      <c r="B356" s="78" t="s">
        <v>49</v>
      </c>
      <c r="C356" s="78"/>
      <c r="D356" s="79" t="str">
        <f>('[1]imchot (2)'!E638)</f>
        <v>ENE-JUN 25</v>
      </c>
      <c r="E356" s="79" t="str">
        <f>('[1]imchot (2)'!F638)</f>
        <v>% VAR</v>
      </c>
      <c r="F356" s="79" t="str">
        <f>('[1]imchot (2)'!G638)</f>
        <v>CUOTA</v>
      </c>
    </row>
    <row r="357" spans="2:6">
      <c r="B357" s="81">
        <v>1</v>
      </c>
      <c r="C357" s="82" t="str">
        <f>('[1]imchot (2)'!C639)</f>
        <v>Canarias</v>
      </c>
      <c r="D357" s="83">
        <f>('[1]imchot (2)'!E639)</f>
        <v>35123669</v>
      </c>
      <c r="E357" s="84">
        <f>('[1]imchot (2)'!F639)</f>
        <v>-1.3254654795812337E-3</v>
      </c>
      <c r="F357" s="84">
        <f>('[1]imchot (2)'!G639)</f>
        <v>0.21777183068163683</v>
      </c>
    </row>
    <row r="358" spans="2:6">
      <c r="B358" s="85">
        <v>2</v>
      </c>
      <c r="C358" s="86" t="str">
        <f>('[1]imchot (2)'!C640)</f>
        <v>Cataluña</v>
      </c>
      <c r="D358" s="87">
        <f>('[1]imchot (2)'!E640)</f>
        <v>26155694</v>
      </c>
      <c r="E358" s="88">
        <f>('[1]imchot (2)'!F640)</f>
        <v>-3.5055253971527645E-3</v>
      </c>
      <c r="F358" s="88">
        <f>('[1]imchot (2)'!G640)</f>
        <v>0.16216908789137902</v>
      </c>
    </row>
    <row r="359" spans="2:6">
      <c r="B359" s="81">
        <v>3</v>
      </c>
      <c r="C359" s="82" t="str">
        <f>('[1]imchot (2)'!C641)</f>
        <v>Andalucía</v>
      </c>
      <c r="D359" s="83">
        <f>('[1]imchot (2)'!E641)</f>
        <v>25433444</v>
      </c>
      <c r="E359" s="84">
        <f>('[1]imchot (2)'!F641)</f>
        <v>-1.5478392967341104E-2</v>
      </c>
      <c r="F359" s="84">
        <f>('[1]imchot (2)'!G641)</f>
        <v>0.1576910333717953</v>
      </c>
    </row>
    <row r="360" spans="2:6">
      <c r="B360" s="85">
        <v>4</v>
      </c>
      <c r="C360" s="86" t="str">
        <f>('[1]imchot (2)'!C642)</f>
        <v>Baleares</v>
      </c>
      <c r="D360" s="87">
        <f>('[1]imchot (2)'!E642)</f>
        <v>23886823</v>
      </c>
      <c r="E360" s="88">
        <f>('[1]imchot (2)'!F642)</f>
        <v>1.3008393015054631E-2</v>
      </c>
      <c r="F360" s="88">
        <f>('[1]imchot (2)'!G642)</f>
        <v>0.14810175935430403</v>
      </c>
    </row>
    <row r="361" spans="2:6">
      <c r="B361" s="81">
        <v>5</v>
      </c>
      <c r="C361" s="82" t="str">
        <f>('[1]imchot (2)'!C643)</f>
        <v>C. Valenciana</v>
      </c>
      <c r="D361" s="83">
        <f>('[1]imchot (2)'!E643)</f>
        <v>14114059</v>
      </c>
      <c r="E361" s="84">
        <f>('[1]imchot (2)'!F643)</f>
        <v>3.9989065178775984E-3</v>
      </c>
      <c r="F361" s="84">
        <f>('[1]imchot (2)'!G643)</f>
        <v>8.7509208299925409E-2</v>
      </c>
    </row>
    <row r="362" spans="2:6">
      <c r="B362" s="85">
        <v>6</v>
      </c>
      <c r="C362" s="86" t="str">
        <f>('[1]imchot (2)'!C644)</f>
        <v>Madrid</v>
      </c>
      <c r="D362" s="87">
        <f>('[1]imchot (2)'!E644)</f>
        <v>13514852</v>
      </c>
      <c r="E362" s="88">
        <f>('[1]imchot (2)'!F644)</f>
        <v>2.8808475251842047E-2</v>
      </c>
      <c r="F362" s="88">
        <f>('[1]imchot (2)'!G644)</f>
        <v>8.379403818636888E-2</v>
      </c>
    </row>
    <row r="363" spans="2:6">
      <c r="B363" s="89" t="s">
        <v>29</v>
      </c>
      <c r="C363" s="90" t="str">
        <f>('[1]imchot (2)'!C645)</f>
        <v>España</v>
      </c>
      <c r="D363" s="91">
        <f>('[1]imchot (2)'!E645)</f>
        <v>161286558</v>
      </c>
      <c r="E363" s="92">
        <f>('[1]imchot (2)'!F645)</f>
        <v>4.4047097416750614E-3</v>
      </c>
      <c r="F363" s="92">
        <f>('[1]imchot (2)'!G645)</f>
        <v>1</v>
      </c>
    </row>
    <row r="364" spans="2:6">
      <c r="B364" s="93"/>
      <c r="C364" s="93"/>
      <c r="D364" s="93"/>
      <c r="E364" s="93"/>
      <c r="F364" s="93"/>
    </row>
    <row r="365" spans="2:6">
      <c r="B365" s="78" t="s">
        <v>50</v>
      </c>
      <c r="C365" s="78"/>
      <c r="D365" s="79" t="str">
        <f>('[1]imchot (2)'!E647)</f>
        <v>ENE-JUN 25</v>
      </c>
      <c r="E365" s="80" t="str">
        <f>('[1]imchot (2)'!F647)</f>
        <v>% VAR</v>
      </c>
      <c r="F365" s="80" t="str">
        <f>('[1]imchot (2)'!G647)</f>
        <v>CUOTA</v>
      </c>
    </row>
    <row r="366" spans="2:6">
      <c r="B366" s="81">
        <v>1</v>
      </c>
      <c r="C366" s="82" t="str">
        <f>('[1]imchot (2)'!C648)</f>
        <v>Andalucía</v>
      </c>
      <c r="D366" s="83">
        <f>('[1]imchot (2)'!E648)</f>
        <v>10583654</v>
      </c>
      <c r="E366" s="84">
        <f>('[1]imchot (2)'!F648)</f>
        <v>-4.8914393386324084E-2</v>
      </c>
      <c r="F366" s="84">
        <f>('[1]imchot (2)'!G648)</f>
        <v>0.19803256522227899</v>
      </c>
    </row>
    <row r="367" spans="2:6">
      <c r="B367" s="85">
        <v>2</v>
      </c>
      <c r="C367" s="86" t="str">
        <f>('[1]imchot (2)'!C649)</f>
        <v>Cataluña</v>
      </c>
      <c r="D367" s="87">
        <f>('[1]imchot (2)'!E649)</f>
        <v>7622548</v>
      </c>
      <c r="E367" s="88">
        <f>('[1]imchot (2)'!F649)</f>
        <v>1.8176251777873409E-2</v>
      </c>
      <c r="F367" s="88">
        <f>('[1]imchot (2)'!G649)</f>
        <v>0.14262680298977576</v>
      </c>
    </row>
    <row r="368" spans="2:6">
      <c r="B368" s="81">
        <v>3</v>
      </c>
      <c r="C368" s="82" t="str">
        <f>('[1]imchot (2)'!C650)</f>
        <v>C. Valenciana</v>
      </c>
      <c r="D368" s="83">
        <f>('[1]imchot (2)'!E650)</f>
        <v>6579906</v>
      </c>
      <c r="E368" s="84">
        <f>('[1]imchot (2)'!F650)</f>
        <v>-1.6320786858934344E-2</v>
      </c>
      <c r="F368" s="84">
        <f>('[1]imchot (2)'!G650)</f>
        <v>0.1231177497017065</v>
      </c>
    </row>
    <row r="369" spans="1:8">
      <c r="B369" s="85">
        <v>4</v>
      </c>
      <c r="C369" s="86" t="str">
        <f>('[1]imchot (2)'!C651)</f>
        <v>Madrid</v>
      </c>
      <c r="D369" s="87">
        <f>('[1]imchot (2)'!E651)</f>
        <v>5645150</v>
      </c>
      <c r="E369" s="88">
        <f>('[1]imchot (2)'!F651)</f>
        <v>-2.5919011070925757E-2</v>
      </c>
      <c r="F369" s="88">
        <f>('[1]imchot (2)'!G651)</f>
        <v>0.10562736986342791</v>
      </c>
    </row>
    <row r="370" spans="1:8">
      <c r="B370" s="81">
        <v>5</v>
      </c>
      <c r="C370" s="82" t="str">
        <f>('[1]imchot (2)'!C652)</f>
        <v>Canarias</v>
      </c>
      <c r="D370" s="83">
        <f>('[1]imchot (2)'!E652)</f>
        <v>3887810</v>
      </c>
      <c r="E370" s="84">
        <f>('[1]imchot (2)'!F652)</f>
        <v>2.6079912896752599E-3</v>
      </c>
      <c r="F370" s="84">
        <f>('[1]imchot (2)'!G652)</f>
        <v>7.2745479717763684E-2</v>
      </c>
    </row>
    <row r="371" spans="1:8">
      <c r="B371" s="85">
        <v>6</v>
      </c>
      <c r="C371" s="86" t="str">
        <f>('[1]imchot (2)'!C653)</f>
        <v>Baleares</v>
      </c>
      <c r="D371" s="87">
        <f>('[1]imchot (2)'!E653)</f>
        <v>2353071</v>
      </c>
      <c r="E371" s="88">
        <f>('[1]imchot (2)'!F653)</f>
        <v>1.7760311486676672E-2</v>
      </c>
      <c r="F371" s="88">
        <f>('[1]imchot (2)'!G653)</f>
        <v>4.4028715061939214E-2</v>
      </c>
    </row>
    <row r="372" spans="1:8">
      <c r="B372" s="89" t="s">
        <v>29</v>
      </c>
      <c r="C372" s="90" t="str">
        <f>('[1]imchot (2)'!C654)</f>
        <v>España</v>
      </c>
      <c r="D372" s="91">
        <f>('[1]imchot (2)'!E654)</f>
        <v>53444008</v>
      </c>
      <c r="E372" s="92">
        <f>('[1]imchot (2)'!F654)</f>
        <v>-6.8860523258214013E-3</v>
      </c>
      <c r="F372" s="92">
        <f>('[1]imchot (2)'!G654)</f>
        <v>1</v>
      </c>
    </row>
    <row r="373" spans="1:8" ht="13">
      <c r="B373" s="94"/>
      <c r="C373" s="95"/>
      <c r="D373" s="96"/>
      <c r="E373" s="96"/>
      <c r="F373" s="96"/>
    </row>
    <row r="374" spans="1:8">
      <c r="B374" s="78" t="s">
        <v>51</v>
      </c>
      <c r="C374" s="78"/>
      <c r="D374" s="79" t="str">
        <f>('[1]imchot (2)'!E656)</f>
        <v>ENE-JUN 25</v>
      </c>
      <c r="E374" s="80" t="str">
        <f>('[1]imchot (2)'!F656)</f>
        <v>% VAR</v>
      </c>
      <c r="F374" s="80" t="str">
        <f>('[1]imchot (2)'!G656)</f>
        <v>CUOTA</v>
      </c>
    </row>
    <row r="375" spans="1:8">
      <c r="B375" s="81">
        <v>1</v>
      </c>
      <c r="C375" s="82" t="str">
        <f>('[1]imchot (2)'!C657)</f>
        <v>Canarias</v>
      </c>
      <c r="D375" s="83">
        <f>('[1]imchot (2)'!E657)</f>
        <v>31235859</v>
      </c>
      <c r="E375" s="84">
        <f>('[1]imchot (2)'!F657)</f>
        <v>-1.8128893074331742E-3</v>
      </c>
      <c r="F375" s="84">
        <f>('[1]imchot (2)'!G657)</f>
        <v>0.28964317887512858</v>
      </c>
    </row>
    <row r="376" spans="1:8">
      <c r="B376" s="85">
        <v>2</v>
      </c>
      <c r="C376" s="86" t="str">
        <f>('[1]imchot (2)'!C658)</f>
        <v>Baleares</v>
      </c>
      <c r="D376" s="87">
        <f>('[1]imchot (2)'!E658)</f>
        <v>21533753</v>
      </c>
      <c r="E376" s="88">
        <f>('[1]imchot (2)'!F658)</f>
        <v>1.2491868681109963E-2</v>
      </c>
      <c r="F376" s="88">
        <f>('[1]imchot (2)'!G658)</f>
        <v>0.19967770606314483</v>
      </c>
    </row>
    <row r="377" spans="1:8">
      <c r="B377" s="81">
        <v>3</v>
      </c>
      <c r="C377" s="82" t="str">
        <f>('[1]imchot (2)'!C659)</f>
        <v>Cataluña</v>
      </c>
      <c r="D377" s="83">
        <f>('[1]imchot (2)'!E659)</f>
        <v>18533147</v>
      </c>
      <c r="E377" s="84">
        <f>('[1]imchot (2)'!F659)</f>
        <v>-1.2157355960700666E-2</v>
      </c>
      <c r="F377" s="84">
        <f>('[1]imchot (2)'!G659)</f>
        <v>0.17185375345816656</v>
      </c>
    </row>
    <row r="378" spans="1:8">
      <c r="B378" s="85">
        <v>4</v>
      </c>
      <c r="C378" s="86" t="str">
        <f>('[1]imchot (2)'!C660)</f>
        <v>Andalucía</v>
      </c>
      <c r="D378" s="87">
        <f>('[1]imchot (2)'!E660)</f>
        <v>14849789</v>
      </c>
      <c r="E378" s="88">
        <f>('[1]imchot (2)'!F660)</f>
        <v>9.8235809737012847E-3</v>
      </c>
      <c r="F378" s="88">
        <f>('[1]imchot (2)'!G660)</f>
        <v>0.13769879328706527</v>
      </c>
    </row>
    <row r="379" spans="1:8">
      <c r="B379" s="81">
        <v>5</v>
      </c>
      <c r="C379" s="82" t="str">
        <f>('[1]imchot (2)'!C661)</f>
        <v>Madrid</v>
      </c>
      <c r="D379" s="83">
        <f>('[1]imchot (2)'!E661)</f>
        <v>7869704</v>
      </c>
      <c r="E379" s="84">
        <f>('[1]imchot (2)'!F661)</f>
        <v>7.2012965987304556E-2</v>
      </c>
      <c r="F379" s="84">
        <f>('[1]imchot (2)'!G661)</f>
        <v>7.2974016285779597E-2</v>
      </c>
    </row>
    <row r="380" spans="1:8">
      <c r="B380" s="85">
        <v>6</v>
      </c>
      <c r="C380" s="86" t="str">
        <f>('[1]imchot (2)'!C662)</f>
        <v>C. Valenciana</v>
      </c>
      <c r="D380" s="87">
        <f>('[1]imchot (2)'!E662)</f>
        <v>7534153</v>
      </c>
      <c r="E380" s="88">
        <f>('[1]imchot (2)'!F662)</f>
        <v>2.2444466610076486E-2</v>
      </c>
      <c r="F380" s="88">
        <f>('[1]imchot (2)'!G662)</f>
        <v>6.9862526433212127E-2</v>
      </c>
    </row>
    <row r="381" spans="1:8">
      <c r="B381" s="89" t="s">
        <v>29</v>
      </c>
      <c r="C381" s="90" t="str">
        <f>('[1]imchot (2)'!C663)</f>
        <v>España</v>
      </c>
      <c r="D381" s="91">
        <f>('[1]imchot (2)'!E663)</f>
        <v>107842550</v>
      </c>
      <c r="E381" s="92">
        <f>('[1]imchot (2)'!F663)</f>
        <v>1.0095801818344796E-2</v>
      </c>
      <c r="F381" s="92">
        <f>('[1]imchot (2)'!G663)</f>
        <v>1</v>
      </c>
    </row>
    <row r="382" spans="1:8">
      <c r="B382" s="97"/>
      <c r="C382" s="98"/>
      <c r="D382" s="99"/>
      <c r="E382" s="100"/>
      <c r="F382" s="100"/>
    </row>
    <row r="383" spans="1:8">
      <c r="A383" s="101" t="s">
        <v>38</v>
      </c>
    </row>
    <row r="384" spans="1:8">
      <c r="A384" s="19"/>
      <c r="H384" s="22"/>
    </row>
    <row r="386" spans="1:9" ht="23.5">
      <c r="A386" s="24" t="s">
        <v>17</v>
      </c>
      <c r="B386" s="24"/>
      <c r="C386" s="25"/>
      <c r="D386" s="25"/>
      <c r="E386" s="25"/>
      <c r="F386" s="25"/>
      <c r="G386" s="25"/>
      <c r="H386" s="25"/>
      <c r="I386" s="25"/>
    </row>
    <row r="389" spans="1:9" ht="16.5">
      <c r="A389" s="77" t="s">
        <v>53</v>
      </c>
    </row>
    <row r="390" spans="1:9">
      <c r="A390" s="102" t="s">
        <v>54</v>
      </c>
      <c r="B390" s="79" t="s">
        <v>55</v>
      </c>
      <c r="C390" s="80" t="s">
        <v>56</v>
      </c>
      <c r="D390" s="80" t="s">
        <v>57</v>
      </c>
      <c r="E390" s="79" t="s">
        <v>58</v>
      </c>
      <c r="F390" s="80" t="s">
        <v>56</v>
      </c>
      <c r="G390" s="80" t="s">
        <v>57</v>
      </c>
    </row>
    <row r="391" spans="1:9">
      <c r="A391" s="95" t="s">
        <v>7</v>
      </c>
      <c r="B391" s="103" t="str">
        <f>('[1]imchot (2)'!D484)</f>
        <v>129,13 €</v>
      </c>
      <c r="C391" s="104">
        <f>('[1]imchot (2)'!E484)</f>
        <v>7.6083333333333281E-2</v>
      </c>
      <c r="D391" s="103">
        <f>('[1]imchot (2)'!F484)</f>
        <v>9.1299999999999955</v>
      </c>
      <c r="E391" s="103" t="str">
        <f>('[1]imchot (2)'!G484)</f>
        <v>92,97 €</v>
      </c>
      <c r="F391" s="104">
        <f>('[1]imchot (2)'!H484)</f>
        <v>0.11248055522316625</v>
      </c>
      <c r="G391" s="103">
        <f>('[1]imchot (2)'!I484)</f>
        <v>9.4000000000000057</v>
      </c>
    </row>
    <row r="392" spans="1:9">
      <c r="A392" s="86" t="s">
        <v>59</v>
      </c>
      <c r="B392" s="105" t="str">
        <f>('[1]imchot (2)'!D485)</f>
        <v>157,03 €</v>
      </c>
      <c r="C392" s="88">
        <f>('[1]imchot (2)'!E485)</f>
        <v>0.10042046250875969</v>
      </c>
      <c r="D392" s="105">
        <f>('[1]imchot (2)'!F485)</f>
        <v>14.330000000000013</v>
      </c>
      <c r="E392" s="105" t="str">
        <f>('[1]imchot (2)'!G485)</f>
        <v>136,92 €</v>
      </c>
      <c r="F392" s="88">
        <f>('[1]imchot (2)'!H485)</f>
        <v>0.11552875998044643</v>
      </c>
      <c r="G392" s="105">
        <f>('[1]imchot (2)'!I485)</f>
        <v>14.179999999999993</v>
      </c>
    </row>
    <row r="393" spans="1:9">
      <c r="A393" s="82" t="s">
        <v>60</v>
      </c>
      <c r="B393" s="106" t="str">
        <f>('[1]imchot (2)'!D486)</f>
        <v>119,02 €</v>
      </c>
      <c r="C393" s="84">
        <f>('[1]imchot (2)'!E486)</f>
        <v>4.5594307300360182E-2</v>
      </c>
      <c r="D393" s="106">
        <f>('[1]imchot (2)'!F486)</f>
        <v>5.1899999999999977</v>
      </c>
      <c r="E393" s="106" t="str">
        <f>('[1]imchot (2)'!G486)</f>
        <v>97,14 €</v>
      </c>
      <c r="F393" s="84">
        <f>('[1]imchot (2)'!H486)</f>
        <v>7.0177371378208786E-2</v>
      </c>
      <c r="G393" s="106">
        <f>('[1]imchot (2)'!I486)</f>
        <v>6.3700000000000045</v>
      </c>
    </row>
    <row r="394" spans="1:9">
      <c r="A394" s="86" t="s">
        <v>61</v>
      </c>
      <c r="B394" s="105" t="str">
        <f>('[1]imchot (2)'!D487)</f>
        <v>135,26 €</v>
      </c>
      <c r="C394" s="88">
        <f>('[1]imchot (2)'!E487)</f>
        <v>8.6502609992542556E-3</v>
      </c>
      <c r="D394" s="105">
        <f>('[1]imchot (2)'!F487)</f>
        <v>1.1599999999999966</v>
      </c>
      <c r="E394" s="105" t="str">
        <f>('[1]imchot (2)'!G487)</f>
        <v>104,70 €</v>
      </c>
      <c r="F394" s="88">
        <f>('[1]imchot (2)'!H487)</f>
        <v>2.9701022816679634E-2</v>
      </c>
      <c r="G394" s="105">
        <f>('[1]imchot (2)'!I487)</f>
        <v>3.019999999999996</v>
      </c>
    </row>
    <row r="395" spans="1:9">
      <c r="A395" s="82" t="s">
        <v>62</v>
      </c>
      <c r="B395" s="106" t="str">
        <f>('[1]imchot (2)'!D488)</f>
        <v>116,04 €</v>
      </c>
      <c r="C395" s="84">
        <f>('[1]imchot (2)'!E488)</f>
        <v>3.0276125366243578E-2</v>
      </c>
      <c r="D395" s="106">
        <f>('[1]imchot (2)'!F488)</f>
        <v>3.4100000000000108</v>
      </c>
      <c r="E395" s="106" t="str">
        <f>('[1]imchot (2)'!G488)</f>
        <v>88,75 €</v>
      </c>
      <c r="F395" s="84">
        <f>('[1]imchot (2)'!H488)</f>
        <v>4.7692126077204744E-2</v>
      </c>
      <c r="G395" s="106">
        <f>('[1]imchot (2)'!I488)</f>
        <v>4.0400000000000063</v>
      </c>
    </row>
    <row r="396" spans="1:9">
      <c r="A396" s="86" t="s">
        <v>63</v>
      </c>
      <c r="B396" s="105" t="str">
        <f>('[1]imchot (2)'!D489)</f>
        <v>156,04 €</v>
      </c>
      <c r="C396" s="88">
        <f>('[1]imchot (2)'!E489)</f>
        <v>3.3514372764604561E-2</v>
      </c>
      <c r="D396" s="105">
        <f>('[1]imchot (2)'!F489)</f>
        <v>5.0600000000000023</v>
      </c>
      <c r="E396" s="105" t="str">
        <f>('[1]imchot (2)'!G489)</f>
        <v>121,45 €</v>
      </c>
      <c r="F396" s="88">
        <f>('[1]imchot (2)'!H489)</f>
        <v>1.1830375739398491E-2</v>
      </c>
      <c r="G396" s="105">
        <f>('[1]imchot (2)'!I489)</f>
        <v>1.4200000000000017</v>
      </c>
    </row>
    <row r="397" spans="1:9">
      <c r="A397" s="90" t="s">
        <v>64</v>
      </c>
      <c r="B397" s="107" t="str">
        <f>('[1]imchot (2)'!D490)</f>
        <v>129,50 €</v>
      </c>
      <c r="C397" s="92">
        <f>('[1]imchot (2)'!E490)</f>
        <v>5.4989816700611094E-2</v>
      </c>
      <c r="D397" s="107">
        <f>('[1]imchot (2)'!F490)</f>
        <v>6.75</v>
      </c>
      <c r="E397" s="107" t="str">
        <f>('[1]imchot (2)'!G490)</f>
        <v>97,22 €</v>
      </c>
      <c r="F397" s="92">
        <f>('[1]imchot (2)'!H490)</f>
        <v>7.7946557267989824E-2</v>
      </c>
      <c r="G397" s="107">
        <f>('[1]imchot (2)'!I490)</f>
        <v>7.0300000000000011</v>
      </c>
    </row>
    <row r="398" spans="1:9" ht="13">
      <c r="A398" s="96"/>
      <c r="B398" s="108"/>
      <c r="C398" s="108"/>
      <c r="D398" s="108"/>
      <c r="E398" s="108"/>
      <c r="F398" s="96"/>
      <c r="G398" s="96"/>
    </row>
    <row r="399" spans="1:9" ht="13">
      <c r="A399" s="96"/>
      <c r="B399" s="96"/>
      <c r="C399" s="96"/>
      <c r="D399" s="96"/>
      <c r="E399" s="96"/>
      <c r="F399" s="96"/>
      <c r="G399" s="96"/>
    </row>
    <row r="400" spans="1:9">
      <c r="A400" s="102" t="s">
        <v>65</v>
      </c>
      <c r="B400" s="79" t="s">
        <v>55</v>
      </c>
      <c r="C400" s="80" t="s">
        <v>56</v>
      </c>
      <c r="D400" s="80" t="s">
        <v>57</v>
      </c>
      <c r="E400" s="79" t="s">
        <v>58</v>
      </c>
      <c r="F400" s="80" t="s">
        <v>56</v>
      </c>
      <c r="G400" s="80" t="s">
        <v>57</v>
      </c>
    </row>
    <row r="401" spans="1:7">
      <c r="A401" s="82" t="s">
        <v>8</v>
      </c>
      <c r="B401" s="106" t="str">
        <f>('[1]imchot (2)'!D493)</f>
        <v>101,89 €</v>
      </c>
      <c r="C401" s="84">
        <f>('[1]imchot (2)'!E493)</f>
        <v>0.1381814119749778</v>
      </c>
      <c r="D401" s="106">
        <f>('[1]imchot (2)'!F493)</f>
        <v>12.370000000000005</v>
      </c>
      <c r="E401" s="106" t="str">
        <f>('[1]imchot (2)'!G493)</f>
        <v>68,24 €</v>
      </c>
      <c r="F401" s="84">
        <f>('[1]imchot (2)'!H493)</f>
        <v>0.2948766603415558</v>
      </c>
      <c r="G401" s="106">
        <f>('[1]imchot (2)'!I493)</f>
        <v>15.539999999999992</v>
      </c>
    </row>
    <row r="402" spans="1:7">
      <c r="A402" s="86" t="s">
        <v>9</v>
      </c>
      <c r="B402" s="105" t="str">
        <f>('[1]imchot (2)'!D494)</f>
        <v>125,15 €</v>
      </c>
      <c r="C402" s="88">
        <f>('[1]imchot (2)'!E494)</f>
        <v>-3.1496672341742693E-2</v>
      </c>
      <c r="D402" s="105">
        <f>('[1]imchot (2)'!F494)</f>
        <v>-4.0699999999999932</v>
      </c>
      <c r="E402" s="105" t="str">
        <f>('[1]imchot (2)'!G494)</f>
        <v>90,78 €</v>
      </c>
      <c r="F402" s="88">
        <f>('[1]imchot (2)'!H494)</f>
        <v>1.2040133779264162E-2</v>
      </c>
      <c r="G402" s="105">
        <f>('[1]imchot (2)'!I494)</f>
        <v>1.0799999999999983</v>
      </c>
    </row>
    <row r="403" spans="1:7">
      <c r="A403" s="82" t="s">
        <v>10</v>
      </c>
      <c r="B403" s="106" t="str">
        <f>('[1]imchot (2)'!D495)</f>
        <v>78,93 €</v>
      </c>
      <c r="C403" s="84">
        <f>('[1]imchot (2)'!E495)</f>
        <v>-3.7791052054126473E-2</v>
      </c>
      <c r="D403" s="106">
        <f>('[1]imchot (2)'!F495)</f>
        <v>-3.0999999999999943</v>
      </c>
      <c r="E403" s="106" t="str">
        <f>('[1]imchot (2)'!G495)</f>
        <v>45,35 €</v>
      </c>
      <c r="F403" s="84">
        <f>('[1]imchot (2)'!H495)</f>
        <v>6.1812221962069813E-2</v>
      </c>
      <c r="G403" s="106">
        <f>('[1]imchot (2)'!I495)</f>
        <v>2.6400000000000006</v>
      </c>
    </row>
    <row r="404" spans="1:7">
      <c r="A404" s="86" t="s">
        <v>11</v>
      </c>
      <c r="B404" s="105" t="str">
        <f>('[1]imchot (2)'!D496)</f>
        <v>92,56 €</v>
      </c>
      <c r="C404" s="88">
        <f>('[1]imchot (2)'!E496)</f>
        <v>3.7203047960555846E-2</v>
      </c>
      <c r="D404" s="105">
        <f>('[1]imchot (2)'!F496)</f>
        <v>3.3200000000000074</v>
      </c>
      <c r="E404" s="105" t="str">
        <f>('[1]imchot (2)'!G496)</f>
        <v>57,14 €</v>
      </c>
      <c r="F404" s="88">
        <f>('[1]imchot (2)'!H496)</f>
        <v>4.7671433810047681E-2</v>
      </c>
      <c r="G404" s="105">
        <f>('[1]imchot (2)'!I496)</f>
        <v>2.6000000000000014</v>
      </c>
    </row>
    <row r="405" spans="1:7">
      <c r="A405" s="82" t="s">
        <v>12</v>
      </c>
      <c r="B405" s="106" t="str">
        <f>('[1]imchot (2)'!D497)</f>
        <v>112,55 €</v>
      </c>
      <c r="C405" s="84">
        <f>('[1]imchot (2)'!E497)</f>
        <v>0.12213359920239286</v>
      </c>
      <c r="D405" s="106">
        <f>('[1]imchot (2)'!F497)</f>
        <v>12.25</v>
      </c>
      <c r="E405" s="106" t="str">
        <f>('[1]imchot (2)'!G497)</f>
        <v>76,57 €</v>
      </c>
      <c r="F405" s="84">
        <f>('[1]imchot (2)'!H497)</f>
        <v>0.16509433962264142</v>
      </c>
      <c r="G405" s="106">
        <f>('[1]imchot (2)'!I497)</f>
        <v>10.849999999999994</v>
      </c>
    </row>
    <row r="406" spans="1:7">
      <c r="A406" s="86" t="s">
        <v>13</v>
      </c>
      <c r="B406" s="105" t="str">
        <f>('[1]imchot (2)'!D498)</f>
        <v>65,74 €</v>
      </c>
      <c r="C406" s="88">
        <f>('[1]imchot (2)'!E498)</f>
        <v>6.9986979166666519E-2</v>
      </c>
      <c r="D406" s="105">
        <f>('[1]imchot (2)'!F498)</f>
        <v>4.2999999999999972</v>
      </c>
      <c r="E406" s="105" t="str">
        <f>('[1]imchot (2)'!G498)</f>
        <v>28,75 €</v>
      </c>
      <c r="F406" s="88">
        <f>('[1]imchot (2)'!H498)</f>
        <v>0.17779598525194595</v>
      </c>
      <c r="G406" s="105">
        <f>('[1]imchot (2)'!I498)</f>
        <v>4.34</v>
      </c>
    </row>
    <row r="407" spans="1:7">
      <c r="A407" s="82" t="s">
        <v>14</v>
      </c>
      <c r="B407" s="106" t="str">
        <f>('[1]imchot (2)'!D499)</f>
        <v>158,65 €</v>
      </c>
      <c r="C407" s="84">
        <f>('[1]imchot (2)'!E499)</f>
        <v>0.13192066210045672</v>
      </c>
      <c r="D407" s="106">
        <f>('[1]imchot (2)'!F499)</f>
        <v>18.490000000000009</v>
      </c>
      <c r="E407" s="106" t="str">
        <f>('[1]imchot (2)'!G499)</f>
        <v>129,78 €</v>
      </c>
      <c r="F407" s="84">
        <f>('[1]imchot (2)'!H499)</f>
        <v>0.13503585796746553</v>
      </c>
      <c r="G407" s="106">
        <f>('[1]imchot (2)'!I499)</f>
        <v>15.439999999999998</v>
      </c>
    </row>
    <row r="408" spans="1:7">
      <c r="A408" s="86" t="s">
        <v>15</v>
      </c>
      <c r="B408" s="105" t="str">
        <f>('[1]imchot (2)'!D500)</f>
        <v>127,70 €</v>
      </c>
      <c r="C408" s="88">
        <f>('[1]imchot (2)'!E500)</f>
        <v>4.9129148866250416E-2</v>
      </c>
      <c r="D408" s="105">
        <f>('[1]imchot (2)'!F500)</f>
        <v>5.980000000000004</v>
      </c>
      <c r="E408" s="105" t="str">
        <f>('[1]imchot (2)'!G500)</f>
        <v>92,69 €</v>
      </c>
      <c r="F408" s="88">
        <f>('[1]imchot (2)'!H500)</f>
        <v>7.0076194874162834E-2</v>
      </c>
      <c r="G408" s="105">
        <f>('[1]imchot (2)'!I500)</f>
        <v>6.0699999999999932</v>
      </c>
    </row>
    <row r="409" spans="1:7">
      <c r="A409" s="90"/>
      <c r="B409" s="90"/>
      <c r="C409" s="90"/>
      <c r="D409" s="90"/>
      <c r="E409" s="90"/>
      <c r="F409" s="90"/>
      <c r="G409" s="90"/>
    </row>
    <row r="414" spans="1:7" ht="16.5">
      <c r="A414" s="77" t="s">
        <v>66</v>
      </c>
    </row>
    <row r="415" spans="1:7">
      <c r="A415" s="102" t="s">
        <v>54</v>
      </c>
      <c r="B415" s="79" t="s">
        <v>55</v>
      </c>
      <c r="C415" s="80" t="s">
        <v>56</v>
      </c>
      <c r="D415" s="80" t="s">
        <v>57</v>
      </c>
      <c r="E415" s="79" t="s">
        <v>58</v>
      </c>
      <c r="F415" s="80" t="s">
        <v>56</v>
      </c>
      <c r="G415" s="80" t="s">
        <v>57</v>
      </c>
    </row>
    <row r="416" spans="1:7">
      <c r="A416" s="95" t="s">
        <v>7</v>
      </c>
      <c r="B416" s="103" t="str">
        <f>('[1]imchot (2)'!D796)</f>
        <v>109,47 €</v>
      </c>
      <c r="C416" s="104">
        <f>('[1]imchot (2)'!E796)</f>
        <v>4.2670730545766311E-2</v>
      </c>
      <c r="D416" s="103">
        <f>('[1]imchot (2)'!F796)</f>
        <v>4.480000000000004</v>
      </c>
      <c r="E416" s="103" t="str">
        <f>('[1]imchot (2)'!G796)</f>
        <v>70,10 €</v>
      </c>
      <c r="F416" s="104">
        <f>('[1]imchot (2)'!H796)</f>
        <v>5.3026888989034182E-2</v>
      </c>
      <c r="G416" s="103">
        <f>('[1]imchot (2)'!I796)</f>
        <v>3.5300000000000011</v>
      </c>
    </row>
    <row r="417" spans="1:7">
      <c r="A417" s="86" t="s">
        <v>59</v>
      </c>
      <c r="B417" s="105" t="str">
        <f>('[1]imchot (2)'!D797)</f>
        <v>130,01 €</v>
      </c>
      <c r="C417" s="88">
        <f>('[1]imchot (2)'!E797)</f>
        <v>7.7311899237653137E-2</v>
      </c>
      <c r="D417" s="105">
        <f>('[1]imchot (2)'!F797)</f>
        <v>9.3299999999999841</v>
      </c>
      <c r="E417" s="105" t="str">
        <f>('[1]imchot (2)'!G797)</f>
        <v>101,41 €</v>
      </c>
      <c r="F417" s="88">
        <f>('[1]imchot (2)'!H797)</f>
        <v>9.7510822510822326E-2</v>
      </c>
      <c r="G417" s="105">
        <f>('[1]imchot (2)'!I797)</f>
        <v>9.0099999999999909</v>
      </c>
    </row>
    <row r="418" spans="1:7">
      <c r="A418" s="82" t="s">
        <v>60</v>
      </c>
      <c r="B418" s="106" t="str">
        <f>('[1]imchot (2)'!D798)</f>
        <v>138,78 €</v>
      </c>
      <c r="C418" s="84">
        <f>('[1]imchot (2)'!E798)</f>
        <v>5.6727328104774211E-2</v>
      </c>
      <c r="D418" s="106">
        <f>('[1]imchot (2)'!F798)</f>
        <v>7.4499999999999886</v>
      </c>
      <c r="E418" s="106" t="str">
        <f>('[1]imchot (2)'!G798)</f>
        <v>115,81 €</v>
      </c>
      <c r="F418" s="84">
        <f>('[1]imchot (2)'!H798)</f>
        <v>6.5801582919197577E-2</v>
      </c>
      <c r="G418" s="106">
        <f>('[1]imchot (2)'!I798)</f>
        <v>7.1500000000000057</v>
      </c>
    </row>
    <row r="419" spans="1:7">
      <c r="A419" s="86" t="s">
        <v>61</v>
      </c>
      <c r="B419" s="105" t="str">
        <f>('[1]imchot (2)'!D799)</f>
        <v>132,60 €</v>
      </c>
      <c r="C419" s="88">
        <f>('[1]imchot (2)'!E799)</f>
        <v>4.8718759886112073E-2</v>
      </c>
      <c r="D419" s="105">
        <f>('[1]imchot (2)'!F799)</f>
        <v>6.1599999999999966</v>
      </c>
      <c r="E419" s="105" t="str">
        <f>('[1]imchot (2)'!G799)</f>
        <v>90,81 €</v>
      </c>
      <c r="F419" s="88">
        <f>('[1]imchot (2)'!H799)</f>
        <v>5.519405066232852E-2</v>
      </c>
      <c r="G419" s="105">
        <f>('[1]imchot (2)'!I799)</f>
        <v>4.75</v>
      </c>
    </row>
    <row r="420" spans="1:7">
      <c r="A420" s="82" t="s">
        <v>62</v>
      </c>
      <c r="B420" s="106" t="str">
        <f>('[1]imchot (2)'!D800)</f>
        <v>92,61 €</v>
      </c>
      <c r="C420" s="84">
        <f>('[1]imchot (2)'!E800)</f>
        <v>1.1799410029498469E-2</v>
      </c>
      <c r="D420" s="106">
        <f>('[1]imchot (2)'!F800)</f>
        <v>1.0799999999999983</v>
      </c>
      <c r="E420" s="106" t="str">
        <f>('[1]imchot (2)'!G800)</f>
        <v>62,07 €</v>
      </c>
      <c r="F420" s="84">
        <f>('[1]imchot (2)'!H800)</f>
        <v>5.3449951409134666E-3</v>
      </c>
      <c r="G420" s="106">
        <f>('[1]imchot (2)'!I800)</f>
        <v>0.32999999999999829</v>
      </c>
    </row>
    <row r="421" spans="1:7">
      <c r="A421" s="86" t="s">
        <v>63</v>
      </c>
      <c r="B421" s="105" t="str">
        <f>('[1]imchot (2)'!D801)</f>
        <v>147,88 €</v>
      </c>
      <c r="C421" s="88">
        <f>('[1]imchot (2)'!E801)</f>
        <v>0.10218379667585897</v>
      </c>
      <c r="D421" s="105">
        <f>('[1]imchot (2)'!F801)</f>
        <v>13.710000000000008</v>
      </c>
      <c r="E421" s="105" t="str">
        <f>('[1]imchot (2)'!G801)</f>
        <v>107,54 €</v>
      </c>
      <c r="F421" s="88">
        <f>('[1]imchot (2)'!H801)</f>
        <v>0.10026601186822193</v>
      </c>
      <c r="G421" s="105">
        <f>('[1]imchot (2)'!I801)</f>
        <v>9.8000000000000114</v>
      </c>
    </row>
    <row r="422" spans="1:7">
      <c r="A422" s="90" t="s">
        <v>64</v>
      </c>
      <c r="B422" s="107" t="str">
        <f>('[1]imchot (2)'!D802)</f>
        <v>118,66 €</v>
      </c>
      <c r="C422" s="92">
        <f>('[1]imchot (2)'!E802)</f>
        <v>5.6445868945868893E-2</v>
      </c>
      <c r="D422" s="107">
        <f>('[1]imchot (2)'!F802)</f>
        <v>6.3400000000000034</v>
      </c>
      <c r="E422" s="107" t="str">
        <f>('[1]imchot (2)'!G802)</f>
        <v>79,71 €</v>
      </c>
      <c r="F422" s="92">
        <f>('[1]imchot (2)'!H802)</f>
        <v>6.8212275529348609E-2</v>
      </c>
      <c r="G422" s="107">
        <f>('[1]imchot (2)'!I802)</f>
        <v>5.0899999999999892</v>
      </c>
    </row>
    <row r="423" spans="1:7" ht="13">
      <c r="A423" s="96"/>
      <c r="B423" s="108"/>
      <c r="C423" s="108"/>
      <c r="D423" s="108"/>
      <c r="E423" s="108"/>
      <c r="F423" s="96"/>
      <c r="G423" s="96"/>
    </row>
    <row r="424" spans="1:7" ht="13">
      <c r="A424" s="96"/>
      <c r="B424" s="96"/>
      <c r="C424" s="96"/>
      <c r="D424" s="96"/>
      <c r="E424" s="96"/>
      <c r="F424" s="96"/>
      <c r="G424" s="96"/>
    </row>
    <row r="425" spans="1:7">
      <c r="A425" s="102" t="s">
        <v>65</v>
      </c>
      <c r="B425" s="79" t="s">
        <v>55</v>
      </c>
      <c r="C425" s="80" t="s">
        <v>56</v>
      </c>
      <c r="D425" s="80" t="s">
        <v>57</v>
      </c>
      <c r="E425" s="79" t="s">
        <v>58</v>
      </c>
      <c r="F425" s="80" t="s">
        <v>56</v>
      </c>
      <c r="G425" s="80" t="s">
        <v>57</v>
      </c>
    </row>
    <row r="426" spans="1:7">
      <c r="A426" s="82" t="s">
        <v>8</v>
      </c>
      <c r="B426" s="106" t="str">
        <f>('[1]imchot (2)'!D806)</f>
        <v>78,56 €</v>
      </c>
      <c r="C426" s="84">
        <f>('[1]imchot (2)'!E806)</f>
        <v>0.11054566016398093</v>
      </c>
      <c r="D426" s="106">
        <f>('[1]imchot (2)'!F806)</f>
        <v>7.8200000000000074</v>
      </c>
      <c r="E426" s="106" t="str">
        <f>('[1]imchot (2)'!G806)</f>
        <v>45,88 €</v>
      </c>
      <c r="F426" s="84">
        <f>('[1]imchot (2)'!H806)</f>
        <v>0.22542735042735051</v>
      </c>
      <c r="G426" s="106">
        <f>('[1]imchot (2)'!I806)</f>
        <v>8.4400000000000048</v>
      </c>
    </row>
    <row r="427" spans="1:7">
      <c r="A427" s="86" t="s">
        <v>9</v>
      </c>
      <c r="B427" s="105" t="str">
        <f>('[1]imchot (2)'!D807)</f>
        <v>99,84 €</v>
      </c>
      <c r="C427" s="88">
        <f>('[1]imchot (2)'!E807)</f>
        <v>-2.3187555033753915E-2</v>
      </c>
      <c r="D427" s="105">
        <f>('[1]imchot (2)'!F807)</f>
        <v>-2.3699999999999903</v>
      </c>
      <c r="E427" s="105" t="str">
        <f>('[1]imchot (2)'!G807)</f>
        <v>58,73 €</v>
      </c>
      <c r="F427" s="88">
        <f>('[1]imchot (2)'!H807)</f>
        <v>2.7317739457060064E-3</v>
      </c>
      <c r="G427" s="105">
        <f>('[1]imchot (2)'!I807)</f>
        <v>0.15999999999999659</v>
      </c>
    </row>
    <row r="428" spans="1:7">
      <c r="A428" s="82" t="s">
        <v>10</v>
      </c>
      <c r="B428" s="106" t="str">
        <f>('[1]imchot (2)'!D808)</f>
        <v>90,10 €</v>
      </c>
      <c r="C428" s="84">
        <f>('[1]imchot (2)'!E808)</f>
        <v>-2.2192632046169614E-4</v>
      </c>
      <c r="D428" s="106">
        <f>('[1]imchot (2)'!F808)</f>
        <v>-2.0000000000010232E-2</v>
      </c>
      <c r="E428" s="106" t="str">
        <f>('[1]imchot (2)'!G808)</f>
        <v>53,86 €</v>
      </c>
      <c r="F428" s="84">
        <f>('[1]imchot (2)'!H808)</f>
        <v>6.6957210776545262E-2</v>
      </c>
      <c r="G428" s="106">
        <f>('[1]imchot (2)'!I808)</f>
        <v>3.3800000000000026</v>
      </c>
    </row>
    <row r="429" spans="1:7">
      <c r="A429" s="86" t="s">
        <v>11</v>
      </c>
      <c r="B429" s="105" t="str">
        <f>('[1]imchot (2)'!D809)</f>
        <v>97,13 €</v>
      </c>
      <c r="C429" s="88">
        <f>('[1]imchot (2)'!E809)</f>
        <v>6.2807747018273297E-2</v>
      </c>
      <c r="D429" s="105">
        <f>('[1]imchot (2)'!F809)</f>
        <v>5.7399999999999949</v>
      </c>
      <c r="E429" s="105" t="str">
        <f>('[1]imchot (2)'!G809)</f>
        <v>57,31 €</v>
      </c>
      <c r="F429" s="88">
        <f>('[1]imchot (2)'!H809)</f>
        <v>8.9750903213538624E-2</v>
      </c>
      <c r="G429" s="105">
        <f>('[1]imchot (2)'!I809)</f>
        <v>4.7199999999999989</v>
      </c>
    </row>
    <row r="430" spans="1:7">
      <c r="A430" s="82" t="s">
        <v>12</v>
      </c>
      <c r="B430" s="106" t="str">
        <f>('[1]imchot (2)'!D810)</f>
        <v>92,36 €</v>
      </c>
      <c r="C430" s="84">
        <f>('[1]imchot (2)'!E810)</f>
        <v>0.11036306804520302</v>
      </c>
      <c r="D430" s="106">
        <f>('[1]imchot (2)'!F810)</f>
        <v>9.1799999999999926</v>
      </c>
      <c r="E430" s="106" t="str">
        <f>('[1]imchot (2)'!G810)</f>
        <v>49,10 €</v>
      </c>
      <c r="F430" s="84">
        <f>('[1]imchot (2)'!H810)</f>
        <v>7.9595426561125837E-2</v>
      </c>
      <c r="G430" s="106">
        <f>('[1]imchot (2)'!I810)</f>
        <v>3.6200000000000045</v>
      </c>
    </row>
    <row r="431" spans="1:7">
      <c r="A431" s="86" t="s">
        <v>13</v>
      </c>
      <c r="B431" s="105" t="str">
        <f>('[1]imchot (2)'!D811)</f>
        <v>66,57 €</v>
      </c>
      <c r="C431" s="88">
        <f>('[1]imchot (2)'!E811)</f>
        <v>4.5219029674988143E-2</v>
      </c>
      <c r="D431" s="105">
        <f>('[1]imchot (2)'!F811)</f>
        <v>2.8799999999999955</v>
      </c>
      <c r="E431" s="105" t="str">
        <f>('[1]imchot (2)'!G811)</f>
        <v>28,17 €</v>
      </c>
      <c r="F431" s="88">
        <f>('[1]imchot (2)'!H811)</f>
        <v>0.12097095105451672</v>
      </c>
      <c r="G431" s="105">
        <f>('[1]imchot (2)'!I811)</f>
        <v>3.0400000000000027</v>
      </c>
    </row>
    <row r="432" spans="1:7">
      <c r="A432" s="82" t="s">
        <v>14</v>
      </c>
      <c r="B432" s="106" t="str">
        <f>('[1]imchot (2)'!D812)</f>
        <v>121,78 €</v>
      </c>
      <c r="C432" s="84">
        <f>('[1]imchot (2)'!E812)</f>
        <v>5.4737571453317146E-2</v>
      </c>
      <c r="D432" s="106">
        <f>('[1]imchot (2)'!F812)</f>
        <v>6.3200000000000074</v>
      </c>
      <c r="E432" s="106" t="str">
        <f>('[1]imchot (2)'!G812)</f>
        <v>87,70 €</v>
      </c>
      <c r="F432" s="84">
        <f>('[1]imchot (2)'!H812)</f>
        <v>4.008538899430758E-2</v>
      </c>
      <c r="G432" s="106">
        <f>('[1]imchot (2)'!I812)</f>
        <v>3.3800000000000097</v>
      </c>
    </row>
    <row r="433" spans="1:9">
      <c r="A433" s="86" t="s">
        <v>15</v>
      </c>
      <c r="B433" s="105" t="str">
        <f>('[1]imchot (2)'!D813)</f>
        <v>129,38 €</v>
      </c>
      <c r="C433" s="88">
        <f>('[1]imchot (2)'!E813)</f>
        <v>3.8029525032092337E-2</v>
      </c>
      <c r="D433" s="105">
        <f>('[1]imchot (2)'!F813)</f>
        <v>4.7399999999999949</v>
      </c>
      <c r="E433" s="105" t="str">
        <f>('[1]imchot (2)'!G813)</f>
        <v>90,08 €</v>
      </c>
      <c r="F433" s="88">
        <f>('[1]imchot (2)'!H813)</f>
        <v>1.3957676722197165E-2</v>
      </c>
      <c r="G433" s="105">
        <f>('[1]imchot (2)'!I813)</f>
        <v>1.2399999999999949</v>
      </c>
    </row>
    <row r="434" spans="1:9">
      <c r="A434" s="90"/>
      <c r="B434" s="91"/>
      <c r="C434" s="92"/>
      <c r="D434" s="92"/>
      <c r="E434" s="91"/>
      <c r="F434" s="92"/>
      <c r="G434" s="92"/>
    </row>
    <row r="436" spans="1:9">
      <c r="A436" s="101" t="s">
        <v>38</v>
      </c>
    </row>
    <row r="440" spans="1:9">
      <c r="A440" s="19" t="s">
        <v>4</v>
      </c>
      <c r="I440" s="22" t="str">
        <f>[1]demanda!A178</f>
        <v>JUNIO 25</v>
      </c>
    </row>
    <row r="442" spans="1:9" ht="23.5">
      <c r="A442" s="24" t="s">
        <v>67</v>
      </c>
      <c r="B442" s="24"/>
      <c r="C442" s="25"/>
      <c r="D442" s="25"/>
      <c r="E442" s="25"/>
      <c r="F442" s="25"/>
      <c r="G442" s="25"/>
      <c r="H442" s="25"/>
      <c r="I442" s="25"/>
    </row>
    <row r="445" spans="1:9">
      <c r="A445" s="109" t="s">
        <v>30</v>
      </c>
      <c r="B445" s="110"/>
      <c r="C445" s="110" t="str">
        <f>('[1]imchot (2)'!D833)</f>
        <v>Jul.25</v>
      </c>
      <c r="D445" s="110"/>
      <c r="E445" s="110" t="str">
        <f>('[1]imchot (2)'!F833)</f>
        <v>Ago.25</v>
      </c>
      <c r="F445" s="110"/>
      <c r="G445" s="110" t="str">
        <f>('[1]imchot (2)'!H833)</f>
        <v>Sep.25</v>
      </c>
      <c r="H445" s="111" t="s">
        <v>68</v>
      </c>
      <c r="I445" s="111"/>
    </row>
    <row r="446" spans="1:9">
      <c r="A446" s="109" t="s">
        <v>69</v>
      </c>
      <c r="B446" s="112" t="s">
        <v>70</v>
      </c>
      <c r="C446" s="112" t="s">
        <v>71</v>
      </c>
      <c r="D446" s="112" t="s">
        <v>70</v>
      </c>
      <c r="E446" s="112" t="s">
        <v>71</v>
      </c>
      <c r="F446" s="112" t="s">
        <v>70</v>
      </c>
      <c r="G446" s="112" t="s">
        <v>71</v>
      </c>
      <c r="H446" s="112" t="s">
        <v>70</v>
      </c>
      <c r="I446" s="112" t="s">
        <v>24</v>
      </c>
    </row>
    <row r="447" spans="1:9">
      <c r="A447" s="113" t="s">
        <v>7</v>
      </c>
      <c r="B447" s="114">
        <f>('[1]imchot (2)'!C835)</f>
        <v>6797.364998266622</v>
      </c>
      <c r="C447" s="115">
        <f>('[1]imchot (2)'!D835)</f>
        <v>2.6309527250568721</v>
      </c>
      <c r="D447" s="114">
        <f>('[1]imchot (2)'!E835)</f>
        <v>7684.4792583762801</v>
      </c>
      <c r="E447" s="115">
        <f>('[1]imchot (2)'!F835)</f>
        <v>3.2886215186120324</v>
      </c>
      <c r="F447" s="114">
        <f>('[1]imchot (2)'!G835)</f>
        <v>6209.8595817602145</v>
      </c>
      <c r="G447" s="115">
        <f>('[1]imchot (2)'!H835)</f>
        <v>2.1260557048594677</v>
      </c>
      <c r="H447" s="116">
        <f>('[1]imchot (2)'!I835)</f>
        <v>45990.002500483781</v>
      </c>
      <c r="I447" s="115">
        <f>('[1]imchot (2)'!J835)</f>
        <v>5.196545316943002E-2</v>
      </c>
    </row>
    <row r="448" spans="1:9">
      <c r="A448" s="117" t="s">
        <v>8</v>
      </c>
      <c r="B448" s="118">
        <f>('[1]imchot (2)'!C836)</f>
        <v>905.14556728534103</v>
      </c>
      <c r="C448" s="119">
        <f>('[1]imchot (2)'!D836)</f>
        <v>3.4619980940153852</v>
      </c>
      <c r="D448" s="118">
        <f>('[1]imchot (2)'!E836)</f>
        <v>1021.3832702902007</v>
      </c>
      <c r="E448" s="119">
        <f>('[1]imchot (2)'!F836)</f>
        <v>2.1986242173082928</v>
      </c>
      <c r="F448" s="118">
        <f>('[1]imchot (2)'!G836)</f>
        <v>671.05910406193675</v>
      </c>
      <c r="G448" s="119">
        <f>('[1]imchot (2)'!H836)</f>
        <v>1.8563396665806806</v>
      </c>
      <c r="H448" s="120">
        <f>('[1]imchot (2)'!I836)</f>
        <v>4625.6201258077735</v>
      </c>
      <c r="I448" s="119">
        <f>('[1]imchot (2)'!J836)</f>
        <v>1.4830583487261322</v>
      </c>
    </row>
    <row r="449" spans="1:9">
      <c r="A449" s="121" t="s">
        <v>9</v>
      </c>
      <c r="B449" s="122">
        <f>('[1]imchot (2)'!C837)</f>
        <v>1277.4333883121019</v>
      </c>
      <c r="C449" s="123">
        <f>('[1]imchot (2)'!D837)</f>
        <v>1.1762711896812874</v>
      </c>
      <c r="D449" s="122">
        <f>('[1]imchot (2)'!E837)</f>
        <v>1401.694478462578</v>
      </c>
      <c r="E449" s="123">
        <f>('[1]imchot (2)'!F837)</f>
        <v>3.4191445669562057</v>
      </c>
      <c r="F449" s="122">
        <f>('[1]imchot (2)'!G837)</f>
        <v>1034.8575860547537</v>
      </c>
      <c r="G449" s="123">
        <f>('[1]imchot (2)'!H837)</f>
        <v>2.9320869099865519</v>
      </c>
      <c r="H449" s="124">
        <f>('[1]imchot (2)'!I837)</f>
        <v>7187.7758617562131</v>
      </c>
      <c r="I449" s="123">
        <f>('[1]imchot (2)'!J837)</f>
        <v>0.57017936492754018</v>
      </c>
    </row>
    <row r="450" spans="1:9">
      <c r="A450" s="117" t="s">
        <v>10</v>
      </c>
      <c r="B450" s="118">
        <f>('[1]imchot (2)'!C838)</f>
        <v>142.19977987842222</v>
      </c>
      <c r="C450" s="119">
        <f>('[1]imchot (2)'!D838)</f>
        <v>11.626419768129281</v>
      </c>
      <c r="D450" s="118">
        <f>('[1]imchot (2)'!E838)</f>
        <v>166.94406381439501</v>
      </c>
      <c r="E450" s="119">
        <f>('[1]imchot (2)'!F838)</f>
        <v>11.928813434881889</v>
      </c>
      <c r="F450" s="118">
        <f>('[1]imchot (2)'!G838)</f>
        <v>182.02452475970827</v>
      </c>
      <c r="G450" s="119">
        <f>('[1]imchot (2)'!H838)</f>
        <v>2.9259399263264072</v>
      </c>
      <c r="H450" s="120">
        <f>('[1]imchot (2)'!I838)</f>
        <v>1518.1499098934091</v>
      </c>
      <c r="I450" s="119">
        <f>('[1]imchot (2)'!J838)</f>
        <v>2.372329421141572</v>
      </c>
    </row>
    <row r="451" spans="1:9">
      <c r="A451" s="121" t="s">
        <v>11</v>
      </c>
      <c r="B451" s="122">
        <f>('[1]imchot (2)'!C839)</f>
        <v>560.05435009206747</v>
      </c>
      <c r="C451" s="123">
        <f>('[1]imchot (2)'!D839)</f>
        <v>8.1344656922767626</v>
      </c>
      <c r="D451" s="122">
        <f>('[1]imchot (2)'!E839)</f>
        <v>667.0383199844814</v>
      </c>
      <c r="E451" s="123">
        <f>('[1]imchot (2)'!F839)</f>
        <v>9.7299219735908906</v>
      </c>
      <c r="F451" s="122">
        <f>('[1]imchot (2)'!G839)</f>
        <v>598.64562520331629</v>
      </c>
      <c r="G451" s="123">
        <f>('[1]imchot (2)'!H839)</f>
        <v>5.3595565597105832</v>
      </c>
      <c r="H451" s="124">
        <f>('[1]imchot (2)'!I839)</f>
        <v>4768.1757244230175</v>
      </c>
      <c r="I451" s="123">
        <f>('[1]imchot (2)'!J839)</f>
        <v>4.1658405089916926</v>
      </c>
    </row>
    <row r="452" spans="1:9">
      <c r="A452" s="117" t="s">
        <v>12</v>
      </c>
      <c r="B452" s="118">
        <f>('[1]imchot (2)'!C840)</f>
        <v>663.25087299654979</v>
      </c>
      <c r="C452" s="119">
        <f>('[1]imchot (2)'!D840)</f>
        <v>-0.20690237869872874</v>
      </c>
      <c r="D452" s="118">
        <f>('[1]imchot (2)'!E840)</f>
        <v>800.49529578283261</v>
      </c>
      <c r="E452" s="119">
        <f>('[1]imchot (2)'!F840)</f>
        <v>0.88945775004884808</v>
      </c>
      <c r="F452" s="118">
        <f>('[1]imchot (2)'!G840)</f>
        <v>546.37518326695033</v>
      </c>
      <c r="G452" s="119">
        <f>('[1]imchot (2)'!H840)</f>
        <v>0.5434419782324369</v>
      </c>
      <c r="H452" s="120">
        <f>('[1]imchot (2)'!I840)</f>
        <v>3563.4345147717163</v>
      </c>
      <c r="I452" s="119">
        <f>('[1]imchot (2)'!J840)</f>
        <v>-2.2296088050195664</v>
      </c>
    </row>
    <row r="453" spans="1:9">
      <c r="A453" s="121" t="s">
        <v>13</v>
      </c>
      <c r="B453" s="122">
        <f>('[1]imchot (2)'!C841)</f>
        <v>93.190514418929084</v>
      </c>
      <c r="C453" s="123">
        <f>('[1]imchot (2)'!D841)</f>
        <v>7.5072556544294571</v>
      </c>
      <c r="D453" s="122">
        <f>('[1]imchot (2)'!E841)</f>
        <v>115.37409488876469</v>
      </c>
      <c r="E453" s="123">
        <f>('[1]imchot (2)'!F841)</f>
        <v>3.2633671852755697</v>
      </c>
      <c r="F453" s="122">
        <f>('[1]imchot (2)'!G841)</f>
        <v>101.98154623003445</v>
      </c>
      <c r="G453" s="123">
        <f>('[1]imchot (2)'!H841)</f>
        <v>4.6018218678234319</v>
      </c>
      <c r="H453" s="124">
        <f>('[1]imchot (2)'!I841)</f>
        <v>823.4625857753532</v>
      </c>
      <c r="I453" s="123">
        <f>('[1]imchot (2)'!J841)</f>
        <v>3.4172035490419717</v>
      </c>
    </row>
    <row r="454" spans="1:9">
      <c r="A454" s="117" t="s">
        <v>14</v>
      </c>
      <c r="B454" s="118">
        <f>('[1]imchot (2)'!C842)</f>
        <v>2550.7270864743759</v>
      </c>
      <c r="C454" s="119">
        <f>('[1]imchot (2)'!D842)</f>
        <v>1.6961303282802476</v>
      </c>
      <c r="D454" s="118">
        <f>('[1]imchot (2)'!E842)</f>
        <v>2823.433133165549</v>
      </c>
      <c r="E454" s="119">
        <f>('[1]imchot (2)'!F842)</f>
        <v>2.069200948073032</v>
      </c>
      <c r="F454" s="118">
        <f>('[1]imchot (2)'!G842)</f>
        <v>2355.4429754783355</v>
      </c>
      <c r="G454" s="119">
        <f>('[1]imchot (2)'!H842)</f>
        <v>0.8175590507868975</v>
      </c>
      <c r="H454" s="120">
        <f>('[1]imchot (2)'!I842)</f>
        <v>17608.08250427731</v>
      </c>
      <c r="I454" s="119">
        <f>('[1]imchot (2)'!J842)</f>
        <v>-1.1446489639391899</v>
      </c>
    </row>
    <row r="455" spans="1:9" ht="12.5" thickBot="1">
      <c r="A455" s="125" t="s">
        <v>15</v>
      </c>
      <c r="B455" s="126">
        <f>('[1]imchot (2)'!C843)</f>
        <v>605.36343880883635</v>
      </c>
      <c r="C455" s="127">
        <f>('[1]imchot (2)'!D843)</f>
        <v>4.2172199158906238</v>
      </c>
      <c r="D455" s="126">
        <f>('[1]imchot (2)'!E843)</f>
        <v>688.11660198747859</v>
      </c>
      <c r="E455" s="127">
        <f>('[1]imchot (2)'!F843)</f>
        <v>4.7929474703916668</v>
      </c>
      <c r="F455" s="126">
        <f>('[1]imchot (2)'!G843)</f>
        <v>719.47303670517863</v>
      </c>
      <c r="G455" s="127">
        <f>('[1]imchot (2)'!H843)</f>
        <v>3.6594133630101027</v>
      </c>
      <c r="H455" s="128">
        <f>('[1]imchot (2)'!I843)</f>
        <v>5895.3022737789915</v>
      </c>
      <c r="I455" s="127">
        <f>('[1]imchot (2)'!J843)</f>
        <v>-0.88094126872294964</v>
      </c>
    </row>
    <row r="456" spans="1:9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>
      <c r="A457" s="129" t="s">
        <v>72</v>
      </c>
      <c r="B457" s="110"/>
      <c r="C457" s="110" t="str">
        <f>(C445)</f>
        <v>Jul.25</v>
      </c>
      <c r="D457" s="110"/>
      <c r="E457" s="110" t="str">
        <f>(E445)</f>
        <v>Ago.25</v>
      </c>
      <c r="F457" s="110"/>
      <c r="G457" s="110" t="str">
        <f>(G445)</f>
        <v>Sep.25</v>
      </c>
      <c r="H457" s="111" t="str">
        <f>(H445)</f>
        <v>Acumulado Ene25-Abr25</v>
      </c>
      <c r="I457" s="111"/>
    </row>
    <row r="458" spans="1:9">
      <c r="A458" s="109" t="s">
        <v>24</v>
      </c>
      <c r="B458" s="112" t="s">
        <v>70</v>
      </c>
      <c r="C458" s="112" t="s">
        <v>73</v>
      </c>
      <c r="D458" s="112" t="s">
        <v>70</v>
      </c>
      <c r="E458" s="112" t="s">
        <v>73</v>
      </c>
      <c r="F458" s="112" t="s">
        <v>70</v>
      </c>
      <c r="G458" s="112" t="s">
        <v>73</v>
      </c>
      <c r="H458" s="112" t="s">
        <v>70</v>
      </c>
      <c r="I458" s="112" t="s">
        <v>73</v>
      </c>
    </row>
    <row r="459" spans="1:9">
      <c r="A459" s="113" t="s">
        <v>7</v>
      </c>
      <c r="B459" s="114">
        <f>('[1]imchot (2)'!C847)</f>
        <v>65.507757793514045</v>
      </c>
      <c r="C459" s="115">
        <f>('[1]imchot (2)'!D847)</f>
        <v>0.70775779351404822</v>
      </c>
      <c r="D459" s="114">
        <f>('[1]imchot (2)'!E847)</f>
        <v>73.20209597720303</v>
      </c>
      <c r="E459" s="115">
        <f>('[1]imchot (2)'!F847)</f>
        <v>0.98209597720303066</v>
      </c>
      <c r="F459" s="114">
        <f>('[1]imchot (2)'!G847)</f>
        <v>63.171906823677809</v>
      </c>
      <c r="G459" s="115">
        <f>('[1]imchot (2)'!H847)</f>
        <v>0.3219068236778071</v>
      </c>
      <c r="H459" s="116">
        <f>('[1]imchot (2)'!I847)</f>
        <v>58.744388549068027</v>
      </c>
      <c r="I459" s="115">
        <f>('[1]imchot (2)'!J847)</f>
        <v>4.742720269922529E-2</v>
      </c>
    </row>
    <row r="460" spans="1:9">
      <c r="A460" s="117" t="s">
        <v>8</v>
      </c>
      <c r="B460" s="118">
        <f>('[1]imchot (2)'!C848)</f>
        <v>63.07306086423776</v>
      </c>
      <c r="C460" s="119">
        <f>('[1]imchot (2)'!D848)</f>
        <v>0.9330608642377598</v>
      </c>
      <c r="D460" s="118">
        <f>('[1]imchot (2)'!E848)</f>
        <v>70.473645404772014</v>
      </c>
      <c r="E460" s="119">
        <f>('[1]imchot (2)'!F848)</f>
        <v>0.32364540477200876</v>
      </c>
      <c r="F460" s="118">
        <f>('[1]imchot (2)'!G848)</f>
        <v>52.194669405986069</v>
      </c>
      <c r="G460" s="119">
        <f>('[1]imchot (2)'!H848)</f>
        <v>4.4669405986070387E-2</v>
      </c>
      <c r="H460" s="120">
        <f>('[1]imchot (2)'!I848)</f>
        <v>51.971421026299801</v>
      </c>
      <c r="I460" s="119">
        <f>('[1]imchot (2)'!J848)</f>
        <v>1.5746530774574978</v>
      </c>
    </row>
    <row r="461" spans="1:9">
      <c r="A461" s="121" t="s">
        <v>9</v>
      </c>
      <c r="B461" s="122">
        <f>('[1]imchot (2)'!C849)</f>
        <v>74.571487080906849</v>
      </c>
      <c r="C461" s="123">
        <f>('[1]imchot (2)'!D849)</f>
        <v>0.86148708090685489</v>
      </c>
      <c r="D461" s="122">
        <f>('[1]imchot (2)'!E849)</f>
        <v>81.95968839509959</v>
      </c>
      <c r="E461" s="123">
        <f>('[1]imchot (2)'!F849)</f>
        <v>1.9096883950995931</v>
      </c>
      <c r="F461" s="122">
        <f>('[1]imchot (2)'!G849)</f>
        <v>65.132862166330028</v>
      </c>
      <c r="G461" s="123">
        <f>('[1]imchot (2)'!H849)</f>
        <v>1.4528621663300285</v>
      </c>
      <c r="H461" s="124">
        <f>('[1]imchot (2)'!I849)</f>
        <v>59.751567885749786</v>
      </c>
      <c r="I461" s="123">
        <f>('[1]imchot (2)'!J849)</f>
        <v>1.5012913143455222</v>
      </c>
    </row>
    <row r="462" spans="1:9">
      <c r="A462" s="117" t="s">
        <v>10</v>
      </c>
      <c r="B462" s="118">
        <f>('[1]imchot (2)'!C850)</f>
        <v>42.263388331870885</v>
      </c>
      <c r="C462" s="119">
        <f>('[1]imchot (2)'!D850)</f>
        <v>3.7133883318708882</v>
      </c>
      <c r="D462" s="118">
        <f>('[1]imchot (2)'!E850)</f>
        <v>49.162745502484071</v>
      </c>
      <c r="E462" s="119">
        <f>('[1]imchot (2)'!F850)</f>
        <v>5.0427455024840739</v>
      </c>
      <c r="F462" s="118">
        <f>('[1]imchot (2)'!G850)</f>
        <v>53.021614946774029</v>
      </c>
      <c r="G462" s="119">
        <f>('[1]imchot (2)'!H850)</f>
        <v>1.8716149467740308</v>
      </c>
      <c r="H462" s="120">
        <f>('[1]imchot (2)'!I850)</f>
        <v>49.1237399290738</v>
      </c>
      <c r="I462" s="119">
        <f>('[1]imchot (2)'!J850)</f>
        <v>1.9313397955929759</v>
      </c>
    </row>
    <row r="463" spans="1:9">
      <c r="A463" s="121" t="s">
        <v>11</v>
      </c>
      <c r="B463" s="122">
        <f>('[1]imchot (2)'!C851)</f>
        <v>53.005564866338503</v>
      </c>
      <c r="C463" s="123">
        <f>('[1]imchot (2)'!D851)</f>
        <v>1.6555648663385014</v>
      </c>
      <c r="D463" s="122">
        <f>('[1]imchot (2)'!E851)</f>
        <v>61.463134529696006</v>
      </c>
      <c r="E463" s="123">
        <f>('[1]imchot (2)'!F851)</f>
        <v>2.2931345296960046</v>
      </c>
      <c r="F463" s="122">
        <f>('[1]imchot (2)'!G851)</f>
        <v>57.840898425355554</v>
      </c>
      <c r="G463" s="123">
        <f>('[1]imchot (2)'!H851)</f>
        <v>0.66089842535555476</v>
      </c>
      <c r="H463" s="124">
        <f>('[1]imchot (2)'!I851)</f>
        <v>53.609322235393662</v>
      </c>
      <c r="I463" s="123">
        <f>('[1]imchot (2)'!J851)</f>
        <v>1.1673958337019457</v>
      </c>
    </row>
    <row r="464" spans="1:9">
      <c r="A464" s="117" t="s">
        <v>12</v>
      </c>
      <c r="B464" s="118">
        <f>('[1]imchot (2)'!C852)</f>
        <v>68.79167236230802</v>
      </c>
      <c r="C464" s="119">
        <f>('[1]imchot (2)'!D852)</f>
        <v>-0.528327637691973</v>
      </c>
      <c r="D464" s="118">
        <f>('[1]imchot (2)'!E852)</f>
        <v>81.525174726936356</v>
      </c>
      <c r="E464" s="119">
        <f>('[1]imchot (2)'!F852)</f>
        <v>-0.66482527306364148</v>
      </c>
      <c r="F464" s="118">
        <f>('[1]imchot (2)'!G852)</f>
        <v>61.317844035496037</v>
      </c>
      <c r="G464" s="119">
        <f>('[1]imchot (2)'!H852)</f>
        <v>9.7844035496038373E-2</v>
      </c>
      <c r="H464" s="120">
        <f>('[1]imchot (2)'!I852)</f>
        <v>57.283574653974213</v>
      </c>
      <c r="I464" s="119">
        <f>('[1]imchot (2)'!J852)</f>
        <v>-0.93268634901340164</v>
      </c>
    </row>
    <row r="465" spans="1:9">
      <c r="A465" s="121" t="s">
        <v>13</v>
      </c>
      <c r="B465" s="122">
        <f>('[1]imchot (2)'!C853)</f>
        <v>35.15641371252795</v>
      </c>
      <c r="C465" s="123">
        <f>('[1]imchot (2)'!D853)</f>
        <v>2.116413712527951</v>
      </c>
      <c r="D465" s="122">
        <f>('[1]imchot (2)'!E853)</f>
        <v>43.009727604069766</v>
      </c>
      <c r="E465" s="123">
        <f>('[1]imchot (2)'!F853)</f>
        <v>0.76972760406976448</v>
      </c>
      <c r="F465" s="122">
        <f>('[1]imchot (2)'!G853)</f>
        <v>39.933678186243284</v>
      </c>
      <c r="G465" s="123">
        <f>('[1]imchot (2)'!H853)</f>
        <v>1.4536781862432875</v>
      </c>
      <c r="H465" s="124">
        <f>('[1]imchot (2)'!I853)</f>
        <v>36.543222308566101</v>
      </c>
      <c r="I465" s="123">
        <f>('[1]imchot (2)'!J853)</f>
        <v>1.3901167344783332</v>
      </c>
    </row>
    <row r="466" spans="1:9">
      <c r="A466" s="117" t="s">
        <v>14</v>
      </c>
      <c r="B466" s="118">
        <f>('[1]imchot (2)'!C854)</f>
        <v>73.349338881006489</v>
      </c>
      <c r="C466" s="119">
        <f>('[1]imchot (2)'!D854)</f>
        <v>0.22933888100648403</v>
      </c>
      <c r="D466" s="118">
        <f>('[1]imchot (2)'!E854)</f>
        <v>79.878643422420552</v>
      </c>
      <c r="E466" s="119">
        <f>('[1]imchot (2)'!F854)</f>
        <v>0.34864342242055102</v>
      </c>
      <c r="F466" s="118">
        <f>('[1]imchot (2)'!G854)</f>
        <v>71.040080585956872</v>
      </c>
      <c r="G466" s="119">
        <f>('[1]imchot (2)'!H854)</f>
        <v>-0.34991941404312854</v>
      </c>
      <c r="H466" s="120">
        <f>('[1]imchot (2)'!I854)</f>
        <v>65.368437968199515</v>
      </c>
      <c r="I466" s="119">
        <f>('[1]imchot (2)'!J854)</f>
        <v>-0.96722040010310195</v>
      </c>
    </row>
    <row r="467" spans="1:9" ht="12.5" thickBot="1">
      <c r="A467" s="125" t="s">
        <v>15</v>
      </c>
      <c r="B467" s="126">
        <f>('[1]imchot (2)'!C855)</f>
        <v>53.641236071991358</v>
      </c>
      <c r="C467" s="127">
        <f>('[1]imchot (2)'!D855)</f>
        <v>0.2212360719913562</v>
      </c>
      <c r="D467" s="126">
        <f>('[1]imchot (2)'!E855)</f>
        <v>60.97939359034924</v>
      </c>
      <c r="E467" s="127">
        <f>('[1]imchot (2)'!F855)</f>
        <v>0.71939359034924166</v>
      </c>
      <c r="F467" s="126">
        <f>('[1]imchot (2)'!G855)</f>
        <v>64.515361534790514</v>
      </c>
      <c r="G467" s="127">
        <f>('[1]imchot (2)'!H855)</f>
        <v>2.5361534790519613E-2</v>
      </c>
      <c r="H467" s="128">
        <f>('[1]imchot (2)'!I855)</f>
        <v>59.376605867240407</v>
      </c>
      <c r="I467" s="127">
        <f>('[1]imchot (2)'!J855)</f>
        <v>-2.1272212115121292</v>
      </c>
    </row>
    <row r="468" spans="1:9">
      <c r="A468" s="101" t="s">
        <v>74</v>
      </c>
      <c r="B468" s="122"/>
      <c r="C468" s="123"/>
      <c r="D468" s="122"/>
      <c r="E468" s="123"/>
      <c r="F468" s="122"/>
      <c r="G468" s="123"/>
      <c r="H468" s="124"/>
      <c r="I468" s="123"/>
    </row>
    <row r="469" spans="1:9" ht="14.5">
      <c r="A469" s="101" t="s">
        <v>38</v>
      </c>
      <c r="B469" s="130"/>
      <c r="C469" s="130"/>
      <c r="D469" s="130"/>
      <c r="E469" s="130"/>
      <c r="F469" s="130"/>
      <c r="G469" s="130"/>
      <c r="H469" s="130"/>
      <c r="I469" s="130"/>
    </row>
  </sheetData>
  <mergeCells count="56">
    <mergeCell ref="H445:I445"/>
    <mergeCell ref="H457:I457"/>
    <mergeCell ref="B327:C327"/>
    <mergeCell ref="B336:C336"/>
    <mergeCell ref="B345:C345"/>
    <mergeCell ref="B356:C356"/>
    <mergeCell ref="B365:C365"/>
    <mergeCell ref="B374:C374"/>
    <mergeCell ref="A270:A272"/>
    <mergeCell ref="C270:C272"/>
    <mergeCell ref="D270:E271"/>
    <mergeCell ref="F270:F272"/>
    <mergeCell ref="G270:H271"/>
    <mergeCell ref="A298:A300"/>
    <mergeCell ref="C298:C300"/>
    <mergeCell ref="D298:E299"/>
    <mergeCell ref="F298:F300"/>
    <mergeCell ref="G298:H299"/>
    <mergeCell ref="A214:A216"/>
    <mergeCell ref="C214:C216"/>
    <mergeCell ref="D214:E215"/>
    <mergeCell ref="F214:F216"/>
    <mergeCell ref="G214:H215"/>
    <mergeCell ref="A242:A244"/>
    <mergeCell ref="C242:C244"/>
    <mergeCell ref="D242:E243"/>
    <mergeCell ref="F242:F244"/>
    <mergeCell ref="G242:H243"/>
    <mergeCell ref="A158:A160"/>
    <mergeCell ref="C158:C160"/>
    <mergeCell ref="D158:E159"/>
    <mergeCell ref="F158:F160"/>
    <mergeCell ref="G158:H159"/>
    <mergeCell ref="A186:A188"/>
    <mergeCell ref="C186:C188"/>
    <mergeCell ref="D186:E187"/>
    <mergeCell ref="F186:F188"/>
    <mergeCell ref="G186:H187"/>
    <mergeCell ref="A102:A104"/>
    <mergeCell ref="C102:C104"/>
    <mergeCell ref="D102:E103"/>
    <mergeCell ref="F102:F104"/>
    <mergeCell ref="G102:H103"/>
    <mergeCell ref="A130:A132"/>
    <mergeCell ref="C130:C132"/>
    <mergeCell ref="D130:E131"/>
    <mergeCell ref="F130:F132"/>
    <mergeCell ref="G130:H131"/>
    <mergeCell ref="A30:I30"/>
    <mergeCell ref="A33:I33"/>
    <mergeCell ref="A36:I36"/>
    <mergeCell ref="A74:A76"/>
    <mergeCell ref="C74:C76"/>
    <mergeCell ref="D74:E75"/>
    <mergeCell ref="F74:F76"/>
    <mergeCell ref="G74:H75"/>
  </mergeCells>
  <hyperlinks>
    <hyperlink ref="B54" location="'Tablas-web'!A72" display="Andalucía" xr:uid="{3AA82E58-B341-4882-8055-F4F376788465}"/>
    <hyperlink ref="B55" location="'Tablas-web'!A100" display="Almería" xr:uid="{6FEA1136-A4F8-4E71-9EAE-D964C6CE7D53}"/>
    <hyperlink ref="B56" location="'Tablas-web'!A128" display="Cádiz" xr:uid="{E9F81E6A-5472-43D0-9AD8-297A7F9F32B7}"/>
    <hyperlink ref="B57" location="'Tablas-web'!A156" display="Córdoba" xr:uid="{2CCA7AD8-96EB-431D-8992-B796F862A793}"/>
    <hyperlink ref="B58" location="'Tablas-web'!A184" display="Granada" xr:uid="{5B8D9D2E-C63D-469C-9E6D-735CCBCE03C4}"/>
    <hyperlink ref="B59" location="'Tablas-web'!A212" display="Huelva" xr:uid="{74F5F046-107B-4864-89CA-D3BE0E1FDF79}"/>
    <hyperlink ref="B60" location="'Tablas-web'!A240" display="Jaén" xr:uid="{DD9A86CD-405A-4B18-B7C0-2F5E435CE80B}"/>
    <hyperlink ref="B61" location="'Tablas-web'!A268" display="Málaga" xr:uid="{A538ECED-6B51-49CC-A363-1A5BEC727F65}"/>
    <hyperlink ref="B62" location="'Tablas-web'!A296" display="Sevilla" xr:uid="{B89A352E-33F8-43DE-9B94-65F49350017C}"/>
    <hyperlink ref="B63" location="'Tablas-web'!A324" display="Posición de Andalucía en España (pernoctaciones)" xr:uid="{526E0957-4F37-4895-BC3C-C69DD300E358}"/>
    <hyperlink ref="B64" location="'Tablas-web'!A386" display="Rentabilidad hotelera (ADR y REVPAR)" xr:uid="{FF8A48A2-20A6-4A0F-AA7D-406075DD68F5}"/>
    <hyperlink ref="B65" location="'Tablas-web'!A442" display="Previsiones a tres meses vista." xr:uid="{6BEFF21D-19DF-4649-87E1-DFC03B91A873}"/>
  </hyperlinks>
  <pageMargins left="0.70866141732283472" right="0.70866141732283472" top="0.74803149606299213" bottom="0.74803149606299213" header="0.31496062992125984" footer="0.31496062992125984"/>
  <pageSetup paperSize="9" scale="48" fitToHeight="9" orientation="portrait" horizontalDpi="1200" verticalDpi="1200" r:id="rId1"/>
  <rowBreaks count="5" manualBreakCount="5">
    <brk id="69" max="8" man="1"/>
    <brk id="153" max="8" man="1"/>
    <brk id="237" max="8" man="1"/>
    <brk id="321" max="8" man="1"/>
    <brk id="4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Tablas-web</vt:lpstr>
      <vt:lpstr>'Tablas-web'!Área_de_impresión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La O</dc:creator>
  <cp:lastModifiedBy>Carolina De La O</cp:lastModifiedBy>
  <dcterms:created xsi:type="dcterms:W3CDTF">2025-07-23T10:46:13Z</dcterms:created>
  <dcterms:modified xsi:type="dcterms:W3CDTF">2025-07-23T10:46:54Z</dcterms:modified>
</cp:coreProperties>
</file>