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F25B037C-E87A-48F7-8DA7-396BBFBCE9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13" r:id="rId3"/>
    <sheet name="P4" sheetId="14" r:id="rId4"/>
    <sheet name="P5" sheetId="15" r:id="rId5"/>
    <sheet name="P6" sheetId="16" r:id="rId6"/>
    <sheet name="P7" sheetId="17" r:id="rId7"/>
    <sheet name="P8" sheetId="18" r:id="rId8"/>
    <sheet name="P9" sheetId="20" r:id="rId9"/>
    <sheet name="P10" sheetId="21" r:id="rId10"/>
    <sheet name="P11" sheetId="23" r:id="rId11"/>
    <sheet name="P12" sheetId="24" r:id="rId12"/>
    <sheet name="P13" sheetId="25" r:id="rId13"/>
    <sheet name="P14" sheetId="26" r:id="rId14"/>
    <sheet name="P15" sheetId="27" r:id="rId15"/>
    <sheet name="P16" sheetId="28" r:id="rId16"/>
    <sheet name="P17" sheetId="29" r:id="rId17"/>
  </sheets>
  <definedNames>
    <definedName name="_xlnm.Print_Area" localSheetId="1">Índice!$A$1:$L$52</definedName>
    <definedName name="_xlnm.Print_Area" localSheetId="9">'P10'!$A$1:$L$71</definedName>
    <definedName name="_xlnm.Print_Area" localSheetId="10">'P11'!$A$1:$G$65</definedName>
    <definedName name="_xlnm.Print_Area" localSheetId="11">'P12'!$A$1:$L$55</definedName>
    <definedName name="_xlnm.Print_Area" localSheetId="12">'P13'!$A$1:$K$55</definedName>
    <definedName name="_xlnm.Print_Area" localSheetId="13">'P14'!$A$1:$F$55</definedName>
    <definedName name="_xlnm.Print_Area" localSheetId="14">'P15'!$A$1:$K$68</definedName>
    <definedName name="_xlnm.Print_Area" localSheetId="15">'P16'!$A$1:$K$56</definedName>
    <definedName name="_xlnm.Print_Area" localSheetId="16">'P17'!$A$1:$N$56</definedName>
    <definedName name="_xlnm.Print_Area" localSheetId="2">'P3'!$A$1:$M$64</definedName>
    <definedName name="_xlnm.Print_Area" localSheetId="3">'P4'!$A$1:$L$71</definedName>
    <definedName name="_xlnm.Print_Area" localSheetId="4">'P5'!$A$1:$G$63</definedName>
    <definedName name="_xlnm.Print_Area" localSheetId="5">'P6'!$A$1:$L$55</definedName>
    <definedName name="_xlnm.Print_Area" localSheetId="6">'P7'!$A$1:$K$55</definedName>
    <definedName name="_xlnm.Print_Area" localSheetId="7">'P8'!$A$1:$F$55</definedName>
    <definedName name="_xlnm.Print_Area" localSheetId="8">'P9'!$A$1:$M$64</definedName>
    <definedName name="_xlnm.Print_Area" localSheetId="0">Portada!$A$1:$K$57</definedName>
    <definedName name="Graf1" localSheetId="9">'P10'!$B$26</definedName>
    <definedName name="Graf1" localSheetId="10">'P11'!$B$26</definedName>
    <definedName name="Graf1" localSheetId="11">'P12'!$B$56</definedName>
    <definedName name="Graf1" localSheetId="12">'P13'!$B$56</definedName>
    <definedName name="Graf1" localSheetId="13">'P14'!$B$56</definedName>
    <definedName name="Graf1" localSheetId="14">'P15'!$B$25</definedName>
    <definedName name="Graf1" localSheetId="15">'P16'!$B$57</definedName>
    <definedName name="Graf1" localSheetId="16">'P17'!$B$57</definedName>
    <definedName name="Graf1" localSheetId="2">'P3'!$B$26</definedName>
    <definedName name="Graf1" localSheetId="3">'P4'!$B$26</definedName>
    <definedName name="Graf1" localSheetId="4">'P5'!$B$26</definedName>
    <definedName name="Graf1" localSheetId="5">'P6'!$B$56</definedName>
    <definedName name="Graf1" localSheetId="6">'P7'!$B$56</definedName>
    <definedName name="Graf1" localSheetId="7">'P8'!$B$56</definedName>
    <definedName name="Graf1" localSheetId="8">'P9'!$B$26</definedName>
    <definedName name="Graf1">#REF!</definedName>
    <definedName name="Graf2" localSheetId="9">'P10'!#REF!</definedName>
    <definedName name="Graf2" localSheetId="10">'P11'!#REF!</definedName>
    <definedName name="Graf2" localSheetId="11">'P12'!#REF!</definedName>
    <definedName name="Graf2" localSheetId="12">'P13'!#REF!</definedName>
    <definedName name="Graf2" localSheetId="13">'P14'!#REF!</definedName>
    <definedName name="Graf2" localSheetId="14">'P15'!#REF!</definedName>
    <definedName name="Graf2" localSheetId="15">'P16'!#REF!</definedName>
    <definedName name="Graf2" localSheetId="16">'P17'!#REF!</definedName>
    <definedName name="Graf2" localSheetId="2">'P3'!#REF!</definedName>
    <definedName name="Graf2" localSheetId="3">'P4'!#REF!</definedName>
    <definedName name="Graf2" localSheetId="4">'P5'!#REF!</definedName>
    <definedName name="Graf2" localSheetId="5">'P6'!#REF!</definedName>
    <definedName name="Graf2" localSheetId="6">'P7'!#REF!</definedName>
    <definedName name="Graf2" localSheetId="7">'P8'!#REF!</definedName>
    <definedName name="Graf2" localSheetId="8">'P9'!#REF!</definedName>
    <definedName name="Graf2">#REF!</definedName>
    <definedName name="Graf3" localSheetId="9">#REF!</definedName>
    <definedName name="Graf3" localSheetId="10">#REF!</definedName>
    <definedName name="Graf3" localSheetId="11">#REF!</definedName>
    <definedName name="Graf3" localSheetId="12">#REF!</definedName>
    <definedName name="Graf3" localSheetId="13">#REF!</definedName>
    <definedName name="Graf3" localSheetId="14">#REF!</definedName>
    <definedName name="Graf3" localSheetId="15">#REF!</definedName>
    <definedName name="Graf3" localSheetId="16">#REF!</definedName>
    <definedName name="Graf3" localSheetId="2">#REF!</definedName>
    <definedName name="Graf3" localSheetId="3">#REF!</definedName>
    <definedName name="Graf3" localSheetId="4">#REF!</definedName>
    <definedName name="Graf3" localSheetId="5">#REF!</definedName>
    <definedName name="Graf3" localSheetId="6">#REF!</definedName>
    <definedName name="Graf3" localSheetId="7">#REF!</definedName>
    <definedName name="Graf3" localSheetId="8">#REF!</definedName>
    <definedName name="Graf3">#REF!</definedName>
    <definedName name="Graf4" localSheetId="9">#REF!</definedName>
    <definedName name="Graf4" localSheetId="10">#REF!</definedName>
    <definedName name="Graf4" localSheetId="11">#REF!</definedName>
    <definedName name="Graf4" localSheetId="12">#REF!</definedName>
    <definedName name="Graf4" localSheetId="13">#REF!</definedName>
    <definedName name="Graf4" localSheetId="14">#REF!</definedName>
    <definedName name="Graf4" localSheetId="15">#REF!</definedName>
    <definedName name="Graf4" localSheetId="16">#REF!</definedName>
    <definedName name="Graf4" localSheetId="2">#REF!</definedName>
    <definedName name="Graf4" localSheetId="3">#REF!</definedName>
    <definedName name="Graf4" localSheetId="4">#REF!</definedName>
    <definedName name="Graf4" localSheetId="5">#REF!</definedName>
    <definedName name="Graf4" localSheetId="6">#REF!</definedName>
    <definedName name="Graf4" localSheetId="7">#REF!</definedName>
    <definedName name="Graf4" localSheetId="8">#REF!</definedName>
    <definedName name="Graf4">#REF!</definedName>
    <definedName name="_xlnm.Print_Titles" localSheetId="11">'P12'!$1:$12</definedName>
    <definedName name="_xlnm.Print_Titles" localSheetId="12">'P13'!$1:$12</definedName>
    <definedName name="_xlnm.Print_Titles" localSheetId="13">'P14'!$1:$12</definedName>
    <definedName name="_xlnm.Print_Titles" localSheetId="15">'P16'!$1:$13</definedName>
    <definedName name="_xlnm.Print_Titles" localSheetId="16">'P17'!$1:$13</definedName>
    <definedName name="_xlnm.Print_Titles" localSheetId="5">'P6'!$1:$12</definedName>
    <definedName name="_xlnm.Print_Titles" localSheetId="6">'P7'!$1:$12</definedName>
    <definedName name="_xlnm.Print_Titles" localSheetId="7">'P8'!$1:$12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N16" i="27"/>
  <c r="N15" i="27"/>
  <c r="M15" i="27"/>
  <c r="M14" i="27"/>
  <c r="M17" i="27"/>
  <c r="M18" i="27"/>
  <c r="M19" i="27"/>
  <c r="M20" i="27"/>
  <c r="M21" i="27"/>
  <c r="M22" i="27"/>
  <c r="S39" i="27"/>
  <c r="I14" i="27"/>
  <c r="K27" i="17"/>
  <c r="K40" i="17"/>
  <c r="K47" i="17"/>
  <c r="N12" i="27"/>
  <c r="J36" i="29"/>
  <c r="E31" i="28" l="1"/>
  <c r="E32" i="28"/>
  <c r="E33" i="28"/>
  <c r="E34" i="28"/>
  <c r="E35" i="28"/>
  <c r="C35" i="26"/>
  <c r="D35" i="26"/>
  <c r="E35" i="26"/>
  <c r="G14" i="15"/>
  <c r="G15" i="15"/>
  <c r="I15" i="15" s="1"/>
  <c r="G16" i="15"/>
  <c r="J16" i="15" s="1"/>
  <c r="G17" i="15"/>
  <c r="J17" i="15" s="1"/>
  <c r="G18" i="15"/>
  <c r="J18" i="15" s="1"/>
  <c r="I18" i="15"/>
  <c r="G19" i="15"/>
  <c r="I19" i="15" s="1"/>
  <c r="G20" i="15"/>
  <c r="J20" i="15" s="1"/>
  <c r="G21" i="15"/>
  <c r="J21" i="15" s="1"/>
  <c r="I21" i="15"/>
  <c r="G22" i="15"/>
  <c r="I22" i="15" s="1"/>
  <c r="D23" i="15"/>
  <c r="E23" i="15"/>
  <c r="F23" i="15"/>
  <c r="J15" i="15" l="1"/>
  <c r="J19" i="15"/>
  <c r="I20" i="15"/>
  <c r="I16" i="15"/>
  <c r="G23" i="15"/>
  <c r="I23" i="15" s="1"/>
  <c r="J22" i="15"/>
  <c r="I17" i="15"/>
  <c r="J14" i="15"/>
  <c r="I14" i="15"/>
  <c r="F40" i="29"/>
  <c r="N54" i="29"/>
  <c r="M54" i="29"/>
  <c r="L54" i="29"/>
  <c r="J53" i="29"/>
  <c r="I53" i="29"/>
  <c r="H53" i="29"/>
  <c r="F53" i="29"/>
  <c r="E53" i="29"/>
  <c r="D53" i="29"/>
  <c r="N52" i="29"/>
  <c r="M52" i="29"/>
  <c r="L52" i="29"/>
  <c r="J51" i="29"/>
  <c r="I51" i="29"/>
  <c r="H51" i="29"/>
  <c r="F51" i="29"/>
  <c r="E51" i="29"/>
  <c r="D51" i="29"/>
  <c r="N50" i="29"/>
  <c r="M50" i="29"/>
  <c r="L50" i="29"/>
  <c r="J49" i="29"/>
  <c r="I49" i="29"/>
  <c r="H49" i="29"/>
  <c r="F49" i="29"/>
  <c r="E49" i="29"/>
  <c r="D49" i="29"/>
  <c r="N48" i="29"/>
  <c r="M48" i="29"/>
  <c r="L48" i="29"/>
  <c r="N47" i="29"/>
  <c r="M47" i="29"/>
  <c r="L47" i="29"/>
  <c r="N46" i="29"/>
  <c r="M46" i="29"/>
  <c r="L46" i="29"/>
  <c r="N45" i="29"/>
  <c r="M45" i="29"/>
  <c r="L45" i="29"/>
  <c r="N44" i="29"/>
  <c r="M44" i="29"/>
  <c r="L44" i="29"/>
  <c r="N43" i="29"/>
  <c r="M43" i="29"/>
  <c r="L43" i="29"/>
  <c r="N42" i="29"/>
  <c r="M42" i="29"/>
  <c r="L42" i="29"/>
  <c r="N41" i="29"/>
  <c r="M41" i="29"/>
  <c r="L41" i="29"/>
  <c r="J40" i="29"/>
  <c r="I40" i="29"/>
  <c r="H40" i="29"/>
  <c r="E40" i="29"/>
  <c r="D40" i="29"/>
  <c r="N39" i="29"/>
  <c r="M39" i="29"/>
  <c r="L39" i="29"/>
  <c r="N38" i="29"/>
  <c r="M38" i="29"/>
  <c r="L38" i="29"/>
  <c r="N37" i="29"/>
  <c r="M37" i="29"/>
  <c r="L37" i="29"/>
  <c r="I36" i="29"/>
  <c r="H36" i="29"/>
  <c r="F36" i="29"/>
  <c r="E36" i="29"/>
  <c r="D36" i="29"/>
  <c r="N35" i="29"/>
  <c r="M35" i="29"/>
  <c r="L35" i="29"/>
  <c r="N34" i="29"/>
  <c r="M34" i="29"/>
  <c r="L34" i="29"/>
  <c r="N33" i="29"/>
  <c r="M33" i="29"/>
  <c r="L33" i="29"/>
  <c r="N32" i="29"/>
  <c r="M32" i="29"/>
  <c r="L32" i="29"/>
  <c r="N31" i="29"/>
  <c r="M31" i="29"/>
  <c r="L31" i="29"/>
  <c r="J30" i="29"/>
  <c r="I30" i="29"/>
  <c r="H30" i="29"/>
  <c r="F30" i="29"/>
  <c r="E30" i="29"/>
  <c r="D30" i="29"/>
  <c r="N29" i="29"/>
  <c r="M29" i="29"/>
  <c r="L29" i="29"/>
  <c r="N28" i="29"/>
  <c r="M28" i="29"/>
  <c r="L28" i="29"/>
  <c r="N27" i="29"/>
  <c r="M27" i="29"/>
  <c r="L27" i="29"/>
  <c r="J26" i="29"/>
  <c r="I26" i="29"/>
  <c r="H26" i="29"/>
  <c r="F26" i="29"/>
  <c r="E26" i="29"/>
  <c r="D26" i="29"/>
  <c r="N25" i="29"/>
  <c r="M25" i="29"/>
  <c r="L25" i="29"/>
  <c r="N24" i="29"/>
  <c r="M24" i="29"/>
  <c r="L24" i="29"/>
  <c r="N23" i="29"/>
  <c r="M23" i="29"/>
  <c r="L23" i="29"/>
  <c r="N22" i="29"/>
  <c r="M22" i="29"/>
  <c r="L22" i="29"/>
  <c r="N21" i="29"/>
  <c r="M21" i="29"/>
  <c r="L21" i="29"/>
  <c r="N20" i="29"/>
  <c r="M20" i="29"/>
  <c r="L20" i="29"/>
  <c r="J19" i="29"/>
  <c r="I19" i="29"/>
  <c r="H19" i="29"/>
  <c r="F19" i="29"/>
  <c r="E19" i="29"/>
  <c r="D19" i="29"/>
  <c r="N18" i="29"/>
  <c r="M18" i="29"/>
  <c r="L18" i="29"/>
  <c r="N17" i="29"/>
  <c r="M17" i="29"/>
  <c r="L17" i="29"/>
  <c r="N16" i="29"/>
  <c r="M16" i="29"/>
  <c r="L16" i="29"/>
  <c r="N15" i="29"/>
  <c r="M15" i="29"/>
  <c r="L15" i="29"/>
  <c r="J14" i="29"/>
  <c r="I14" i="29"/>
  <c r="H14" i="29"/>
  <c r="F14" i="29"/>
  <c r="E14" i="29"/>
  <c r="D14" i="29"/>
  <c r="J54" i="28"/>
  <c r="J53" i="28" s="1"/>
  <c r="I54" i="28"/>
  <c r="H54" i="28"/>
  <c r="H53" i="28" s="1"/>
  <c r="E54" i="28"/>
  <c r="E53" i="28" s="1"/>
  <c r="G53" i="28"/>
  <c r="F53" i="28"/>
  <c r="D53" i="28"/>
  <c r="C53" i="28"/>
  <c r="J52" i="28"/>
  <c r="J51" i="28" s="1"/>
  <c r="I52" i="28"/>
  <c r="I51" i="28" s="1"/>
  <c r="H52" i="28"/>
  <c r="H51" i="28" s="1"/>
  <c r="E52" i="28"/>
  <c r="E51" i="28" s="1"/>
  <c r="G51" i="28"/>
  <c r="F51" i="28"/>
  <c r="D51" i="28"/>
  <c r="C51" i="28"/>
  <c r="J50" i="28"/>
  <c r="J49" i="28" s="1"/>
  <c r="I50" i="28"/>
  <c r="H50" i="28"/>
  <c r="H49" i="28" s="1"/>
  <c r="E50" i="28"/>
  <c r="E49" i="28" s="1"/>
  <c r="G49" i="28"/>
  <c r="F49" i="28"/>
  <c r="D49" i="28"/>
  <c r="C49" i="28"/>
  <c r="J48" i="28"/>
  <c r="I48" i="28"/>
  <c r="H48" i="28"/>
  <c r="E48" i="28"/>
  <c r="J47" i="28"/>
  <c r="I47" i="28"/>
  <c r="H47" i="28"/>
  <c r="E47" i="28"/>
  <c r="J46" i="28"/>
  <c r="I46" i="28"/>
  <c r="H46" i="28"/>
  <c r="E46" i="28"/>
  <c r="J45" i="28"/>
  <c r="I45" i="28"/>
  <c r="H45" i="28"/>
  <c r="E45" i="28"/>
  <c r="J44" i="28"/>
  <c r="I44" i="28"/>
  <c r="H44" i="28"/>
  <c r="E44" i="28"/>
  <c r="J43" i="28"/>
  <c r="I43" i="28"/>
  <c r="H43" i="28"/>
  <c r="E43" i="28"/>
  <c r="J42" i="28"/>
  <c r="I42" i="28"/>
  <c r="H42" i="28"/>
  <c r="E42" i="28"/>
  <c r="J41" i="28"/>
  <c r="I41" i="28"/>
  <c r="H41" i="28"/>
  <c r="E41" i="28"/>
  <c r="G40" i="28"/>
  <c r="F40" i="28"/>
  <c r="D40" i="28"/>
  <c r="C40" i="28"/>
  <c r="J39" i="28"/>
  <c r="I39" i="28"/>
  <c r="H39" i="28"/>
  <c r="E39" i="28"/>
  <c r="J38" i="28"/>
  <c r="I38" i="28"/>
  <c r="H38" i="28"/>
  <c r="E38" i="28"/>
  <c r="J37" i="28"/>
  <c r="I37" i="28"/>
  <c r="H37" i="28"/>
  <c r="E37" i="28"/>
  <c r="G36" i="28"/>
  <c r="F36" i="28"/>
  <c r="D36" i="28"/>
  <c r="C36" i="28"/>
  <c r="J35" i="28"/>
  <c r="I35" i="28"/>
  <c r="H35" i="28"/>
  <c r="J34" i="28"/>
  <c r="I34" i="28"/>
  <c r="H34" i="28"/>
  <c r="J33" i="28"/>
  <c r="I33" i="28"/>
  <c r="H33" i="28"/>
  <c r="J32" i="28"/>
  <c r="I32" i="28"/>
  <c r="H32" i="28"/>
  <c r="J31" i="28"/>
  <c r="I31" i="28"/>
  <c r="H31" i="28"/>
  <c r="G30" i="28"/>
  <c r="F30" i="28"/>
  <c r="D30" i="28"/>
  <c r="C30" i="28"/>
  <c r="J29" i="28"/>
  <c r="I29" i="28"/>
  <c r="H29" i="28"/>
  <c r="E29" i="28"/>
  <c r="J28" i="28"/>
  <c r="I28" i="28"/>
  <c r="H28" i="28"/>
  <c r="E28" i="28"/>
  <c r="J27" i="28"/>
  <c r="I27" i="28"/>
  <c r="H27" i="28"/>
  <c r="E27" i="28"/>
  <c r="G26" i="28"/>
  <c r="F26" i="28"/>
  <c r="D26" i="28"/>
  <c r="C26" i="28"/>
  <c r="J25" i="28"/>
  <c r="I25" i="28"/>
  <c r="H25" i="28"/>
  <c r="E25" i="28"/>
  <c r="J24" i="28"/>
  <c r="I24" i="28"/>
  <c r="H24" i="28"/>
  <c r="E24" i="28"/>
  <c r="J23" i="28"/>
  <c r="I23" i="28"/>
  <c r="H23" i="28"/>
  <c r="E23" i="28"/>
  <c r="J22" i="28"/>
  <c r="I22" i="28"/>
  <c r="H22" i="28"/>
  <c r="E22" i="28"/>
  <c r="J21" i="28"/>
  <c r="I21" i="28"/>
  <c r="H21" i="28"/>
  <c r="E21" i="28"/>
  <c r="J20" i="28"/>
  <c r="I20" i="28"/>
  <c r="H20" i="28"/>
  <c r="E20" i="28"/>
  <c r="G19" i="28"/>
  <c r="F19" i="28"/>
  <c r="D19" i="28"/>
  <c r="C19" i="28"/>
  <c r="J18" i="28"/>
  <c r="I18" i="28"/>
  <c r="H18" i="28"/>
  <c r="E18" i="28"/>
  <c r="J17" i="28"/>
  <c r="I17" i="28"/>
  <c r="H17" i="28"/>
  <c r="E17" i="28"/>
  <c r="J16" i="28"/>
  <c r="I16" i="28"/>
  <c r="H16" i="28"/>
  <c r="E16" i="28"/>
  <c r="J15" i="28"/>
  <c r="I15" i="28"/>
  <c r="H15" i="28"/>
  <c r="E15" i="28"/>
  <c r="G14" i="28"/>
  <c r="F14" i="28"/>
  <c r="D14" i="28"/>
  <c r="C14" i="28"/>
  <c r="G23" i="27"/>
  <c r="P24" i="27" s="1"/>
  <c r="F23" i="27"/>
  <c r="O24" i="27" s="1"/>
  <c r="D23" i="27"/>
  <c r="N24" i="27" s="1"/>
  <c r="C23" i="27"/>
  <c r="M24" i="27" s="1"/>
  <c r="J22" i="27"/>
  <c r="I22" i="27"/>
  <c r="H22" i="27"/>
  <c r="E22" i="27"/>
  <c r="J21" i="27"/>
  <c r="I21" i="27"/>
  <c r="H21" i="27"/>
  <c r="E21" i="27"/>
  <c r="J20" i="27"/>
  <c r="I20" i="27"/>
  <c r="H20" i="27"/>
  <c r="E20" i="27"/>
  <c r="J19" i="27"/>
  <c r="I19" i="27"/>
  <c r="H19" i="27"/>
  <c r="E19" i="27"/>
  <c r="J18" i="27"/>
  <c r="I18" i="27"/>
  <c r="H18" i="27"/>
  <c r="E18" i="27"/>
  <c r="J17" i="27"/>
  <c r="I17" i="27"/>
  <c r="H17" i="27"/>
  <c r="E17" i="27"/>
  <c r="J16" i="27"/>
  <c r="I16" i="27"/>
  <c r="H16" i="27"/>
  <c r="E16" i="27"/>
  <c r="J15" i="27"/>
  <c r="I15" i="27"/>
  <c r="H15" i="27"/>
  <c r="E15" i="27"/>
  <c r="J14" i="27"/>
  <c r="H14" i="27"/>
  <c r="E14" i="27"/>
  <c r="F53" i="26"/>
  <c r="E52" i="26"/>
  <c r="D52" i="26"/>
  <c r="C52" i="26"/>
  <c r="F51" i="26"/>
  <c r="E50" i="26"/>
  <c r="D50" i="26"/>
  <c r="C50" i="26"/>
  <c r="F49" i="26"/>
  <c r="E48" i="26"/>
  <c r="D48" i="26"/>
  <c r="C48" i="26"/>
  <c r="F47" i="26"/>
  <c r="F46" i="26"/>
  <c r="F45" i="26"/>
  <c r="F44" i="26"/>
  <c r="F43" i="26"/>
  <c r="F42" i="26"/>
  <c r="F41" i="26"/>
  <c r="F40" i="26"/>
  <c r="E39" i="26"/>
  <c r="D39" i="26"/>
  <c r="C39" i="26"/>
  <c r="F38" i="26"/>
  <c r="F37" i="26"/>
  <c r="F36" i="26"/>
  <c r="F34" i="26"/>
  <c r="F33" i="26"/>
  <c r="F32" i="26"/>
  <c r="F31" i="26"/>
  <c r="F30" i="26"/>
  <c r="E29" i="26"/>
  <c r="D29" i="26"/>
  <c r="C29" i="26"/>
  <c r="F28" i="26"/>
  <c r="F27" i="26"/>
  <c r="F26" i="26"/>
  <c r="E25" i="26"/>
  <c r="D25" i="26"/>
  <c r="C25" i="26"/>
  <c r="F24" i="26"/>
  <c r="F23" i="26"/>
  <c r="F22" i="26"/>
  <c r="F21" i="26"/>
  <c r="F20" i="26"/>
  <c r="F19" i="26"/>
  <c r="E18" i="26"/>
  <c r="D18" i="26"/>
  <c r="C18" i="26"/>
  <c r="F17" i="26"/>
  <c r="F16" i="26"/>
  <c r="F15" i="26"/>
  <c r="F14" i="26"/>
  <c r="E13" i="26"/>
  <c r="D13" i="26"/>
  <c r="C13" i="26"/>
  <c r="K53" i="25"/>
  <c r="J52" i="25"/>
  <c r="I52" i="25"/>
  <c r="H52" i="25"/>
  <c r="G52" i="25"/>
  <c r="F52" i="25"/>
  <c r="E52" i="25"/>
  <c r="D52" i="25"/>
  <c r="C52" i="25"/>
  <c r="K51" i="25"/>
  <c r="J50" i="25"/>
  <c r="I50" i="25"/>
  <c r="H50" i="25"/>
  <c r="G50" i="25"/>
  <c r="F50" i="25"/>
  <c r="E50" i="25"/>
  <c r="D50" i="25"/>
  <c r="C50" i="25"/>
  <c r="K49" i="25"/>
  <c r="J48" i="25"/>
  <c r="I48" i="25"/>
  <c r="H48" i="25"/>
  <c r="G48" i="25"/>
  <c r="F48" i="25"/>
  <c r="E48" i="25"/>
  <c r="D48" i="25"/>
  <c r="C48" i="25"/>
  <c r="K47" i="25"/>
  <c r="K46" i="25"/>
  <c r="K45" i="25"/>
  <c r="K44" i="25"/>
  <c r="K43" i="25"/>
  <c r="K42" i="25"/>
  <c r="K41" i="25"/>
  <c r="K40" i="25"/>
  <c r="J39" i="25"/>
  <c r="I39" i="25"/>
  <c r="H39" i="25"/>
  <c r="G39" i="25"/>
  <c r="F39" i="25"/>
  <c r="E39" i="25"/>
  <c r="D39" i="25"/>
  <c r="C39" i="25"/>
  <c r="K38" i="25"/>
  <c r="K37" i="25"/>
  <c r="K36" i="25"/>
  <c r="J35" i="25"/>
  <c r="I35" i="25"/>
  <c r="H35" i="25"/>
  <c r="G35" i="25"/>
  <c r="F35" i="25"/>
  <c r="E35" i="25"/>
  <c r="D35" i="25"/>
  <c r="C35" i="25"/>
  <c r="K34" i="25"/>
  <c r="K33" i="25"/>
  <c r="K32" i="25"/>
  <c r="K31" i="25"/>
  <c r="K30" i="25"/>
  <c r="J29" i="25"/>
  <c r="I29" i="25"/>
  <c r="H29" i="25"/>
  <c r="G29" i="25"/>
  <c r="F29" i="25"/>
  <c r="E29" i="25"/>
  <c r="D29" i="25"/>
  <c r="C29" i="25"/>
  <c r="K28" i="25"/>
  <c r="K27" i="25"/>
  <c r="K26" i="25"/>
  <c r="J25" i="25"/>
  <c r="I25" i="25"/>
  <c r="H25" i="25"/>
  <c r="G25" i="25"/>
  <c r="F25" i="25"/>
  <c r="E25" i="25"/>
  <c r="D25" i="25"/>
  <c r="C25" i="25"/>
  <c r="K24" i="25"/>
  <c r="K23" i="25"/>
  <c r="K22" i="25"/>
  <c r="K21" i="25"/>
  <c r="K20" i="25"/>
  <c r="K19" i="25"/>
  <c r="J18" i="25"/>
  <c r="I18" i="25"/>
  <c r="H18" i="25"/>
  <c r="G18" i="25"/>
  <c r="F18" i="25"/>
  <c r="E18" i="25"/>
  <c r="D18" i="25"/>
  <c r="C18" i="25"/>
  <c r="K17" i="25"/>
  <c r="K16" i="25"/>
  <c r="K15" i="25"/>
  <c r="K14" i="25"/>
  <c r="J13" i="25"/>
  <c r="I13" i="25"/>
  <c r="H13" i="25"/>
  <c r="G13" i="25"/>
  <c r="F13" i="25"/>
  <c r="E13" i="25"/>
  <c r="D13" i="25"/>
  <c r="C13" i="25"/>
  <c r="L53" i="24"/>
  <c r="K52" i="24"/>
  <c r="J52" i="24"/>
  <c r="I52" i="24"/>
  <c r="H52" i="24"/>
  <c r="G52" i="24"/>
  <c r="F52" i="24"/>
  <c r="E52" i="24"/>
  <c r="D52" i="24"/>
  <c r="C52" i="24"/>
  <c r="L51" i="24"/>
  <c r="K50" i="24"/>
  <c r="J50" i="24"/>
  <c r="I50" i="24"/>
  <c r="H50" i="24"/>
  <c r="G50" i="24"/>
  <c r="F50" i="24"/>
  <c r="E50" i="24"/>
  <c r="D50" i="24"/>
  <c r="C50" i="24"/>
  <c r="L49" i="24"/>
  <c r="K48" i="24"/>
  <c r="J48" i="24"/>
  <c r="I48" i="24"/>
  <c r="H48" i="24"/>
  <c r="G48" i="24"/>
  <c r="F48" i="24"/>
  <c r="E48" i="24"/>
  <c r="D48" i="24"/>
  <c r="C48" i="24"/>
  <c r="L47" i="24"/>
  <c r="L46" i="24"/>
  <c r="L45" i="24"/>
  <c r="L44" i="24"/>
  <c r="L43" i="24"/>
  <c r="L42" i="24"/>
  <c r="L41" i="24"/>
  <c r="L40" i="24"/>
  <c r="K39" i="24"/>
  <c r="J39" i="24"/>
  <c r="I39" i="24"/>
  <c r="H39" i="24"/>
  <c r="G39" i="24"/>
  <c r="F39" i="24"/>
  <c r="E39" i="24"/>
  <c r="D39" i="24"/>
  <c r="C39" i="24"/>
  <c r="L38" i="24"/>
  <c r="L37" i="24"/>
  <c r="L36" i="24"/>
  <c r="K35" i="24"/>
  <c r="J35" i="24"/>
  <c r="I35" i="24"/>
  <c r="H35" i="24"/>
  <c r="G35" i="24"/>
  <c r="F35" i="24"/>
  <c r="E35" i="24"/>
  <c r="D35" i="24"/>
  <c r="C35" i="24"/>
  <c r="L34" i="24"/>
  <c r="L33" i="24"/>
  <c r="L32" i="24"/>
  <c r="L31" i="24"/>
  <c r="L30" i="24"/>
  <c r="K29" i="24"/>
  <c r="J29" i="24"/>
  <c r="I29" i="24"/>
  <c r="H29" i="24"/>
  <c r="G29" i="24"/>
  <c r="F29" i="24"/>
  <c r="E29" i="24"/>
  <c r="D29" i="24"/>
  <c r="C29" i="24"/>
  <c r="L28" i="24"/>
  <c r="L27" i="24"/>
  <c r="L26" i="24"/>
  <c r="K25" i="24"/>
  <c r="J25" i="24"/>
  <c r="I25" i="24"/>
  <c r="H25" i="24"/>
  <c r="G25" i="24"/>
  <c r="F25" i="24"/>
  <c r="E25" i="24"/>
  <c r="D25" i="24"/>
  <c r="C25" i="24"/>
  <c r="L24" i="24"/>
  <c r="L23" i="24"/>
  <c r="L22" i="24"/>
  <c r="L21" i="24"/>
  <c r="L20" i="24"/>
  <c r="L19" i="24"/>
  <c r="K18" i="24"/>
  <c r="J18" i="24"/>
  <c r="I18" i="24"/>
  <c r="H18" i="24"/>
  <c r="G18" i="24"/>
  <c r="F18" i="24"/>
  <c r="E18" i="24"/>
  <c r="D18" i="24"/>
  <c r="C18" i="24"/>
  <c r="L17" i="24"/>
  <c r="L16" i="24"/>
  <c r="L15" i="24"/>
  <c r="L14" i="24"/>
  <c r="K13" i="24"/>
  <c r="J13" i="24"/>
  <c r="I13" i="24"/>
  <c r="H13" i="24"/>
  <c r="G13" i="24"/>
  <c r="F13" i="24"/>
  <c r="E13" i="24"/>
  <c r="D13" i="24"/>
  <c r="C13" i="24"/>
  <c r="S14" i="27" l="1"/>
  <c r="F52" i="26"/>
  <c r="M36" i="29"/>
  <c r="K54" i="28"/>
  <c r="K53" i="28" s="1"/>
  <c r="K43" i="28"/>
  <c r="K37" i="28"/>
  <c r="J23" i="15"/>
  <c r="M53" i="29"/>
  <c r="M49" i="29"/>
  <c r="M26" i="29"/>
  <c r="K39" i="28"/>
  <c r="K21" i="28"/>
  <c r="K24" i="28"/>
  <c r="K18" i="28"/>
  <c r="F48" i="26"/>
  <c r="N51" i="29"/>
  <c r="N19" i="29"/>
  <c r="H40" i="28"/>
  <c r="K31" i="28"/>
  <c r="K17" i="28"/>
  <c r="F39" i="26"/>
  <c r="F18" i="26"/>
  <c r="N40" i="29"/>
  <c r="F55" i="29"/>
  <c r="N30" i="29"/>
  <c r="L51" i="29"/>
  <c r="L40" i="29"/>
  <c r="H55" i="29"/>
  <c r="L30" i="29"/>
  <c r="L19" i="29"/>
  <c r="N53" i="29"/>
  <c r="L53" i="29"/>
  <c r="M51" i="29"/>
  <c r="N49" i="29"/>
  <c r="L49" i="29"/>
  <c r="M40" i="29"/>
  <c r="L36" i="29"/>
  <c r="N36" i="29"/>
  <c r="I55" i="29"/>
  <c r="M30" i="29"/>
  <c r="J55" i="29"/>
  <c r="D55" i="29"/>
  <c r="E55" i="29"/>
  <c r="L26" i="29"/>
  <c r="N26" i="29"/>
  <c r="M19" i="29"/>
  <c r="L14" i="29"/>
  <c r="M14" i="29"/>
  <c r="N14" i="29"/>
  <c r="K50" i="28"/>
  <c r="K49" i="28" s="1"/>
  <c r="K45" i="28"/>
  <c r="K48" i="28"/>
  <c r="K41" i="28"/>
  <c r="K44" i="28"/>
  <c r="H36" i="28"/>
  <c r="E36" i="28"/>
  <c r="J36" i="28"/>
  <c r="K28" i="28"/>
  <c r="J26" i="28"/>
  <c r="K22" i="28"/>
  <c r="K25" i="28"/>
  <c r="K23" i="28"/>
  <c r="H14" i="28"/>
  <c r="K16" i="28"/>
  <c r="I53" i="28"/>
  <c r="K52" i="28"/>
  <c r="K51" i="28" s="1"/>
  <c r="I49" i="28"/>
  <c r="E40" i="28"/>
  <c r="J40" i="28"/>
  <c r="K47" i="28"/>
  <c r="K46" i="28"/>
  <c r="C55" i="28"/>
  <c r="D55" i="28"/>
  <c r="J30" i="28"/>
  <c r="I30" i="28"/>
  <c r="E30" i="28"/>
  <c r="K32" i="28"/>
  <c r="K35" i="28"/>
  <c r="F55" i="28"/>
  <c r="G55" i="28"/>
  <c r="H30" i="28"/>
  <c r="H26" i="28"/>
  <c r="I26" i="28"/>
  <c r="K27" i="28"/>
  <c r="E26" i="28"/>
  <c r="I19" i="28"/>
  <c r="E19" i="28"/>
  <c r="K20" i="28"/>
  <c r="H19" i="28"/>
  <c r="J19" i="28"/>
  <c r="E14" i="28"/>
  <c r="J14" i="28"/>
  <c r="K15" i="28"/>
  <c r="I14" i="28"/>
  <c r="K34" i="28"/>
  <c r="I36" i="28"/>
  <c r="K38" i="28"/>
  <c r="I40" i="28"/>
  <c r="K42" i="28"/>
  <c r="K29" i="28"/>
  <c r="K33" i="28"/>
  <c r="K18" i="27"/>
  <c r="S18" i="27" s="1"/>
  <c r="K21" i="27"/>
  <c r="S21" i="27" s="1"/>
  <c r="H23" i="27"/>
  <c r="T24" i="27" s="1"/>
  <c r="K19" i="27"/>
  <c r="E23" i="27"/>
  <c r="S24" i="27" s="1"/>
  <c r="I23" i="27"/>
  <c r="Q24" i="27" s="1"/>
  <c r="K17" i="27"/>
  <c r="Q17" i="27" s="1"/>
  <c r="K20" i="27"/>
  <c r="Q20" i="27" s="1"/>
  <c r="K22" i="27"/>
  <c r="R22" i="27" s="1"/>
  <c r="K14" i="27"/>
  <c r="Q14" i="27" s="1"/>
  <c r="K16" i="27"/>
  <c r="R16" i="27" s="1"/>
  <c r="J23" i="27"/>
  <c r="K15" i="27"/>
  <c r="S15" i="27" s="1"/>
  <c r="F50" i="26"/>
  <c r="F13" i="26"/>
  <c r="E54" i="26"/>
  <c r="F35" i="26"/>
  <c r="F25" i="26"/>
  <c r="F29" i="26"/>
  <c r="D54" i="26"/>
  <c r="C54" i="26"/>
  <c r="K50" i="25"/>
  <c r="K39" i="25"/>
  <c r="K25" i="25"/>
  <c r="E54" i="25"/>
  <c r="F54" i="25"/>
  <c r="K35" i="25"/>
  <c r="G54" i="25"/>
  <c r="C54" i="25"/>
  <c r="I54" i="25"/>
  <c r="D54" i="25"/>
  <c r="J54" i="25"/>
  <c r="H54" i="25"/>
  <c r="K29" i="25"/>
  <c r="K48" i="25"/>
  <c r="K52" i="25"/>
  <c r="K18" i="25"/>
  <c r="K13" i="25"/>
  <c r="D54" i="24"/>
  <c r="K54" i="24"/>
  <c r="J54" i="24"/>
  <c r="E54" i="24"/>
  <c r="L18" i="24"/>
  <c r="G54" i="24"/>
  <c r="H54" i="24"/>
  <c r="L25" i="24"/>
  <c r="L13" i="24"/>
  <c r="I54" i="24"/>
  <c r="L48" i="24"/>
  <c r="L39" i="24"/>
  <c r="L35" i="24"/>
  <c r="F54" i="24"/>
  <c r="L52" i="24"/>
  <c r="L29" i="24"/>
  <c r="L50" i="24"/>
  <c r="C54" i="24"/>
  <c r="R14" i="27" l="1"/>
  <c r="R17" i="27"/>
  <c r="S17" i="27"/>
  <c r="R20" i="27"/>
  <c r="P19" i="27"/>
  <c r="U34" i="27" s="1"/>
  <c r="O19" i="27"/>
  <c r="N19" i="27"/>
  <c r="T19" i="27"/>
  <c r="R21" i="27"/>
  <c r="T15" i="27"/>
  <c r="P15" i="27"/>
  <c r="O15" i="27"/>
  <c r="T16" i="27"/>
  <c r="P16" i="27"/>
  <c r="U31" i="27" s="1"/>
  <c r="O16" i="27"/>
  <c r="P21" i="27"/>
  <c r="O21" i="27"/>
  <c r="S36" i="27" s="1"/>
  <c r="N21" i="27"/>
  <c r="R36" i="27"/>
  <c r="T21" i="27"/>
  <c r="R19" i="27"/>
  <c r="N18" i="27"/>
  <c r="T33" i="27" s="1"/>
  <c r="T18" i="27"/>
  <c r="P18" i="27"/>
  <c r="O18" i="27"/>
  <c r="S33" i="27" s="1"/>
  <c r="R33" i="27"/>
  <c r="R18" i="27"/>
  <c r="R15" i="27"/>
  <c r="Q19" i="27"/>
  <c r="Q16" i="27"/>
  <c r="O14" i="27"/>
  <c r="S29" i="27" s="1"/>
  <c r="N14" i="27"/>
  <c r="T29" i="27" s="1"/>
  <c r="T14" i="27"/>
  <c r="P14" i="27"/>
  <c r="U29" i="27" s="1"/>
  <c r="T22" i="27"/>
  <c r="P22" i="27"/>
  <c r="U37" i="27" s="1"/>
  <c r="O22" i="27"/>
  <c r="N22" i="27"/>
  <c r="R37" i="27"/>
  <c r="O20" i="27"/>
  <c r="S35" i="27" s="1"/>
  <c r="N20" i="27"/>
  <c r="T20" i="27"/>
  <c r="P20" i="27"/>
  <c r="U35" i="27" s="1"/>
  <c r="S22" i="27"/>
  <c r="Q21" i="27"/>
  <c r="Q22" i="27"/>
  <c r="O17" i="27"/>
  <c r="S32" i="27" s="1"/>
  <c r="N17" i="27"/>
  <c r="T17" i="27"/>
  <c r="P17" i="27"/>
  <c r="U32" i="27" s="1"/>
  <c r="R32" i="27"/>
  <c r="S19" i="27"/>
  <c r="Q18" i="27"/>
  <c r="S16" i="27"/>
  <c r="Q15" i="27"/>
  <c r="S20" i="27"/>
  <c r="K36" i="28"/>
  <c r="N55" i="29"/>
  <c r="K14" i="28"/>
  <c r="L55" i="29"/>
  <c r="M55" i="29"/>
  <c r="K30" i="28"/>
  <c r="K26" i="28"/>
  <c r="H55" i="28"/>
  <c r="K19" i="28"/>
  <c r="K40" i="28"/>
  <c r="J55" i="28"/>
  <c r="I55" i="28"/>
  <c r="E55" i="28"/>
  <c r="O31" i="27"/>
  <c r="T31" i="27"/>
  <c r="T34" i="27"/>
  <c r="R24" i="27"/>
  <c r="K23" i="27"/>
  <c r="F54" i="26"/>
  <c r="K54" i="25"/>
  <c r="L54" i="24"/>
  <c r="N34" i="27" l="1"/>
  <c r="P37" i="27"/>
  <c r="M31" i="27"/>
  <c r="O33" i="27"/>
  <c r="P29" i="27"/>
  <c r="M36" i="27"/>
  <c r="O36" i="27"/>
  <c r="P34" i="27"/>
  <c r="P32" i="27"/>
  <c r="M32" i="27"/>
  <c r="K55" i="28"/>
  <c r="M33" i="27"/>
  <c r="S34" i="27"/>
  <c r="O34" i="27"/>
  <c r="N33" i="27"/>
  <c r="P31" i="27"/>
  <c r="T36" i="27"/>
  <c r="U33" i="27"/>
  <c r="S31" i="27"/>
  <c r="N36" i="27"/>
  <c r="P36" i="27"/>
  <c r="U36" i="27"/>
  <c r="P33" i="27"/>
  <c r="N37" i="27"/>
  <c r="M29" i="27"/>
  <c r="M37" i="27"/>
  <c r="T37" i="27"/>
  <c r="S37" i="27"/>
  <c r="T32" i="27"/>
  <c r="N31" i="27"/>
  <c r="O37" i="27"/>
  <c r="N32" i="27"/>
  <c r="R34" i="27"/>
  <c r="O29" i="27"/>
  <c r="M34" i="27"/>
  <c r="N29" i="27"/>
  <c r="R31" i="27"/>
  <c r="O35" i="27"/>
  <c r="P35" i="27"/>
  <c r="T35" i="27"/>
  <c r="N35" i="27"/>
  <c r="O32" i="27"/>
  <c r="M35" i="27"/>
  <c r="R35" i="27"/>
  <c r="R29" i="27"/>
  <c r="N30" i="27"/>
  <c r="T30" i="27"/>
  <c r="S30" i="27"/>
  <c r="O30" i="27"/>
  <c r="P30" i="27"/>
  <c r="U30" i="27"/>
  <c r="R30" i="27"/>
  <c r="M30" i="27"/>
  <c r="N39" i="27" l="1"/>
  <c r="T39" i="27"/>
  <c r="O39" i="27"/>
  <c r="M39" i="27"/>
  <c r="R39" i="27"/>
  <c r="U39" i="27"/>
  <c r="P39" i="27"/>
  <c r="F23" i="23" l="1"/>
  <c r="K26" i="23" s="1"/>
  <c r="E23" i="23"/>
  <c r="J26" i="23" s="1"/>
  <c r="D23" i="23"/>
  <c r="I26" i="23" s="1"/>
  <c r="G22" i="23"/>
  <c r="J22" i="23" s="1"/>
  <c r="G21" i="23"/>
  <c r="K21" i="23" s="1"/>
  <c r="G20" i="23"/>
  <c r="J20" i="23" s="1"/>
  <c r="G19" i="23"/>
  <c r="I19" i="23" s="1"/>
  <c r="G18" i="23"/>
  <c r="K18" i="23" s="1"/>
  <c r="G17" i="23"/>
  <c r="J17" i="23" s="1"/>
  <c r="G16" i="23"/>
  <c r="J16" i="23" s="1"/>
  <c r="G15" i="23"/>
  <c r="K15" i="23" s="1"/>
  <c r="G14" i="23"/>
  <c r="J14" i="23" s="1"/>
  <c r="K12" i="23"/>
  <c r="J12" i="23"/>
  <c r="I12" i="23"/>
  <c r="K23" i="21"/>
  <c r="U25" i="21" s="1"/>
  <c r="J23" i="21"/>
  <c r="T25" i="21" s="1"/>
  <c r="I23" i="21"/>
  <c r="S25" i="21" s="1"/>
  <c r="H23" i="21"/>
  <c r="G23" i="21"/>
  <c r="F23" i="21"/>
  <c r="E23" i="21"/>
  <c r="O25" i="21" s="1"/>
  <c r="D23" i="21"/>
  <c r="N25" i="21" s="1"/>
  <c r="L22" i="21"/>
  <c r="P22" i="21" s="1"/>
  <c r="L21" i="21"/>
  <c r="S21" i="21" s="1"/>
  <c r="L20" i="21"/>
  <c r="P20" i="21" s="1"/>
  <c r="L19" i="21"/>
  <c r="S19" i="21" s="1"/>
  <c r="L18" i="21"/>
  <c r="P18" i="21" s="1"/>
  <c r="L17" i="21"/>
  <c r="S17" i="21" s="1"/>
  <c r="L16" i="21"/>
  <c r="P16" i="21" s="1"/>
  <c r="L15" i="21"/>
  <c r="S15" i="21" s="1"/>
  <c r="L14" i="21"/>
  <c r="P14" i="21" s="1"/>
  <c r="P12" i="21"/>
  <c r="O12" i="21"/>
  <c r="N12" i="21"/>
  <c r="L23" i="20"/>
  <c r="K23" i="20"/>
  <c r="J23" i="20"/>
  <c r="I23" i="20"/>
  <c r="H23" i="20"/>
  <c r="G23" i="20"/>
  <c r="F23" i="20"/>
  <c r="E23" i="20"/>
  <c r="D23" i="20"/>
  <c r="M22" i="20"/>
  <c r="M21" i="20"/>
  <c r="M20" i="20"/>
  <c r="M19" i="20"/>
  <c r="M18" i="20"/>
  <c r="M17" i="20"/>
  <c r="M16" i="20"/>
  <c r="M15" i="20"/>
  <c r="M14" i="20"/>
  <c r="R15" i="21" l="1"/>
  <c r="J21" i="23"/>
  <c r="J19" i="23"/>
  <c r="K19" i="23"/>
  <c r="I21" i="23"/>
  <c r="K17" i="23"/>
  <c r="I16" i="23"/>
  <c r="I18" i="23"/>
  <c r="I22" i="23"/>
  <c r="G23" i="23"/>
  <c r="K24" i="23" s="1"/>
  <c r="K14" i="23"/>
  <c r="K16" i="23"/>
  <c r="K22" i="23"/>
  <c r="J15" i="23"/>
  <c r="J18" i="23"/>
  <c r="K20" i="23"/>
  <c r="I15" i="23"/>
  <c r="I14" i="23"/>
  <c r="I17" i="23"/>
  <c r="I20" i="23"/>
  <c r="R21" i="21"/>
  <c r="O15" i="21"/>
  <c r="Q17" i="21"/>
  <c r="O21" i="21"/>
  <c r="P15" i="21"/>
  <c r="R17" i="21"/>
  <c r="P21" i="21"/>
  <c r="Q15" i="21"/>
  <c r="Q21" i="21"/>
  <c r="T19" i="21"/>
  <c r="R16" i="21"/>
  <c r="N19" i="21"/>
  <c r="U19" i="21"/>
  <c r="R22" i="21"/>
  <c r="Q25" i="21"/>
  <c r="T17" i="21"/>
  <c r="O19" i="21"/>
  <c r="S22" i="21"/>
  <c r="R25" i="21"/>
  <c r="R14" i="21"/>
  <c r="N17" i="21"/>
  <c r="U17" i="21"/>
  <c r="P19" i="21"/>
  <c r="R20" i="21"/>
  <c r="T15" i="21"/>
  <c r="O17" i="21"/>
  <c r="Q19" i="21"/>
  <c r="T21" i="21"/>
  <c r="N15" i="21"/>
  <c r="U15" i="21"/>
  <c r="P17" i="21"/>
  <c r="R18" i="21"/>
  <c r="R19" i="21"/>
  <c r="N21" i="21"/>
  <c r="U21" i="21"/>
  <c r="L23" i="21"/>
  <c r="O24" i="21" s="1"/>
  <c r="S24" i="21"/>
  <c r="S20" i="21"/>
  <c r="T14" i="21"/>
  <c r="T16" i="21"/>
  <c r="N18" i="21"/>
  <c r="N20" i="21"/>
  <c r="N22" i="21"/>
  <c r="O14" i="21"/>
  <c r="U16" i="21"/>
  <c r="O18" i="21"/>
  <c r="U20" i="21"/>
  <c r="Q14" i="21"/>
  <c r="Q16" i="21"/>
  <c r="Q18" i="21"/>
  <c r="Q20" i="21"/>
  <c r="Q22" i="21"/>
  <c r="P25" i="21"/>
  <c r="S14" i="21"/>
  <c r="S16" i="21"/>
  <c r="S18" i="21"/>
  <c r="N14" i="21"/>
  <c r="N16" i="21"/>
  <c r="T18" i="21"/>
  <c r="T20" i="21"/>
  <c r="T22" i="21"/>
  <c r="U14" i="21"/>
  <c r="O16" i="21"/>
  <c r="U18" i="21"/>
  <c r="O20" i="21"/>
  <c r="O22" i="21"/>
  <c r="U22" i="21"/>
  <c r="M23" i="20"/>
  <c r="F53" i="18"/>
  <c r="E52" i="18"/>
  <c r="D52" i="18"/>
  <c r="C52" i="18"/>
  <c r="F51" i="18"/>
  <c r="E50" i="18"/>
  <c r="D50" i="18"/>
  <c r="C50" i="18"/>
  <c r="F49" i="18"/>
  <c r="E48" i="18"/>
  <c r="D48" i="18"/>
  <c r="C48" i="18"/>
  <c r="F47" i="18"/>
  <c r="F46" i="18"/>
  <c r="F45" i="18"/>
  <c r="F44" i="18"/>
  <c r="F43" i="18"/>
  <c r="F42" i="18"/>
  <c r="F41" i="18"/>
  <c r="F40" i="18"/>
  <c r="E39" i="18"/>
  <c r="D39" i="18"/>
  <c r="C39" i="18"/>
  <c r="F38" i="18"/>
  <c r="F37" i="18"/>
  <c r="F36" i="18"/>
  <c r="E35" i="18"/>
  <c r="D35" i="18"/>
  <c r="C35" i="18"/>
  <c r="F34" i="18"/>
  <c r="F33" i="18"/>
  <c r="F32" i="18"/>
  <c r="F31" i="18"/>
  <c r="F30" i="18"/>
  <c r="E29" i="18"/>
  <c r="D29" i="18"/>
  <c r="C29" i="18"/>
  <c r="F28" i="18"/>
  <c r="F27" i="18"/>
  <c r="F26" i="18"/>
  <c r="E25" i="18"/>
  <c r="D25" i="18"/>
  <c r="C25" i="18"/>
  <c r="F24" i="18"/>
  <c r="F23" i="18"/>
  <c r="F22" i="18"/>
  <c r="F21" i="18"/>
  <c r="F20" i="18"/>
  <c r="F19" i="18"/>
  <c r="E18" i="18"/>
  <c r="D18" i="18"/>
  <c r="C18" i="18"/>
  <c r="F17" i="18"/>
  <c r="F16" i="18"/>
  <c r="F15" i="18"/>
  <c r="F14" i="18"/>
  <c r="E13" i="18"/>
  <c r="D13" i="18"/>
  <c r="C13" i="18"/>
  <c r="K53" i="17"/>
  <c r="J52" i="17"/>
  <c r="I52" i="17"/>
  <c r="H52" i="17"/>
  <c r="G52" i="17"/>
  <c r="F52" i="17"/>
  <c r="E52" i="17"/>
  <c r="D52" i="17"/>
  <c r="C52" i="17"/>
  <c r="K51" i="17"/>
  <c r="J50" i="17"/>
  <c r="I50" i="17"/>
  <c r="H50" i="17"/>
  <c r="G50" i="17"/>
  <c r="F50" i="17"/>
  <c r="E50" i="17"/>
  <c r="D50" i="17"/>
  <c r="C50" i="17"/>
  <c r="K49" i="17"/>
  <c r="J48" i="17"/>
  <c r="I48" i="17"/>
  <c r="H48" i="17"/>
  <c r="G48" i="17"/>
  <c r="F48" i="17"/>
  <c r="E48" i="17"/>
  <c r="D48" i="17"/>
  <c r="C48" i="17"/>
  <c r="K46" i="17"/>
  <c r="K45" i="17"/>
  <c r="K44" i="17"/>
  <c r="K43" i="17"/>
  <c r="K42" i="17"/>
  <c r="K41" i="17"/>
  <c r="J39" i="17"/>
  <c r="I39" i="17"/>
  <c r="H39" i="17"/>
  <c r="G39" i="17"/>
  <c r="F39" i="17"/>
  <c r="E39" i="17"/>
  <c r="D39" i="17"/>
  <c r="C39" i="17"/>
  <c r="K38" i="17"/>
  <c r="K37" i="17"/>
  <c r="K36" i="17"/>
  <c r="J35" i="17"/>
  <c r="I35" i="17"/>
  <c r="H35" i="17"/>
  <c r="G35" i="17"/>
  <c r="F35" i="17"/>
  <c r="E35" i="17"/>
  <c r="D35" i="17"/>
  <c r="C35" i="17"/>
  <c r="K34" i="17"/>
  <c r="K33" i="17"/>
  <c r="K32" i="17"/>
  <c r="K31" i="17"/>
  <c r="K30" i="17"/>
  <c r="J29" i="17"/>
  <c r="I29" i="17"/>
  <c r="H29" i="17"/>
  <c r="G29" i="17"/>
  <c r="F29" i="17"/>
  <c r="E29" i="17"/>
  <c r="D29" i="17"/>
  <c r="C29" i="17"/>
  <c r="K28" i="17"/>
  <c r="K26" i="17"/>
  <c r="J25" i="17"/>
  <c r="I25" i="17"/>
  <c r="H25" i="17"/>
  <c r="G25" i="17"/>
  <c r="F25" i="17"/>
  <c r="E25" i="17"/>
  <c r="D25" i="17"/>
  <c r="C25" i="17"/>
  <c r="K24" i="17"/>
  <c r="K23" i="17"/>
  <c r="K22" i="17"/>
  <c r="K21" i="17"/>
  <c r="K20" i="17"/>
  <c r="K19" i="17"/>
  <c r="J18" i="17"/>
  <c r="I18" i="17"/>
  <c r="H18" i="17"/>
  <c r="G18" i="17"/>
  <c r="F18" i="17"/>
  <c r="E18" i="17"/>
  <c r="D18" i="17"/>
  <c r="C18" i="17"/>
  <c r="K17" i="17"/>
  <c r="K16" i="17"/>
  <c r="K15" i="17"/>
  <c r="K14" i="17"/>
  <c r="J13" i="17"/>
  <c r="I13" i="17"/>
  <c r="H13" i="17"/>
  <c r="G13" i="17"/>
  <c r="F13" i="17"/>
  <c r="E13" i="17"/>
  <c r="D13" i="17"/>
  <c r="C13" i="17"/>
  <c r="F39" i="18" l="1"/>
  <c r="J24" i="23"/>
  <c r="I24" i="23"/>
  <c r="U24" i="21"/>
  <c r="T24" i="21"/>
  <c r="Q24" i="21"/>
  <c r="R24" i="21"/>
  <c r="N24" i="21"/>
  <c r="P24" i="21"/>
  <c r="F52" i="18"/>
  <c r="F50" i="18"/>
  <c r="D54" i="18"/>
  <c r="F48" i="18"/>
  <c r="C54" i="18"/>
  <c r="F35" i="18"/>
  <c r="F29" i="18"/>
  <c r="E54" i="18"/>
  <c r="F25" i="18"/>
  <c r="F18" i="18"/>
  <c r="F13" i="18"/>
  <c r="K35" i="17"/>
  <c r="F54" i="17"/>
  <c r="K52" i="17"/>
  <c r="K50" i="17"/>
  <c r="G54" i="17"/>
  <c r="C54" i="17"/>
  <c r="I54" i="17"/>
  <c r="K48" i="17"/>
  <c r="K39" i="17"/>
  <c r="K29" i="17"/>
  <c r="D54" i="17"/>
  <c r="J54" i="17"/>
  <c r="K25" i="17"/>
  <c r="K18" i="17"/>
  <c r="H54" i="17"/>
  <c r="E54" i="17"/>
  <c r="K13" i="17"/>
  <c r="F54" i="18" l="1"/>
  <c r="K54" i="17"/>
  <c r="L53" i="16" l="1"/>
  <c r="K52" i="16"/>
  <c r="J52" i="16"/>
  <c r="I52" i="16"/>
  <c r="H52" i="16"/>
  <c r="G52" i="16"/>
  <c r="F52" i="16"/>
  <c r="E52" i="16"/>
  <c r="D52" i="16"/>
  <c r="C52" i="16"/>
  <c r="L51" i="16"/>
  <c r="K50" i="16"/>
  <c r="J50" i="16"/>
  <c r="I50" i="16"/>
  <c r="H50" i="16"/>
  <c r="G50" i="16"/>
  <c r="F50" i="16"/>
  <c r="E50" i="16"/>
  <c r="D50" i="16"/>
  <c r="C50" i="16"/>
  <c r="L49" i="16"/>
  <c r="K48" i="16"/>
  <c r="J48" i="16"/>
  <c r="I48" i="16"/>
  <c r="H48" i="16"/>
  <c r="G48" i="16"/>
  <c r="F48" i="16"/>
  <c r="E48" i="16"/>
  <c r="D48" i="16"/>
  <c r="C48" i="16"/>
  <c r="L47" i="16"/>
  <c r="L46" i="16"/>
  <c r="L45" i="16"/>
  <c r="L44" i="16"/>
  <c r="L43" i="16"/>
  <c r="L42" i="16"/>
  <c r="L41" i="16"/>
  <c r="L40" i="16"/>
  <c r="K39" i="16"/>
  <c r="J39" i="16"/>
  <c r="I39" i="16"/>
  <c r="H39" i="16"/>
  <c r="G39" i="16"/>
  <c r="F39" i="16"/>
  <c r="E39" i="16"/>
  <c r="D39" i="16"/>
  <c r="C39" i="16"/>
  <c r="L38" i="16"/>
  <c r="L37" i="16"/>
  <c r="L36" i="16"/>
  <c r="K35" i="16"/>
  <c r="J35" i="16"/>
  <c r="I35" i="16"/>
  <c r="H35" i="16"/>
  <c r="G35" i="16"/>
  <c r="F35" i="16"/>
  <c r="E35" i="16"/>
  <c r="D35" i="16"/>
  <c r="C35" i="16"/>
  <c r="L34" i="16"/>
  <c r="L33" i="16"/>
  <c r="L32" i="16"/>
  <c r="L31" i="16"/>
  <c r="L30" i="16"/>
  <c r="K29" i="16"/>
  <c r="J29" i="16"/>
  <c r="I29" i="16"/>
  <c r="H29" i="16"/>
  <c r="G29" i="16"/>
  <c r="F29" i="16"/>
  <c r="E29" i="16"/>
  <c r="D29" i="16"/>
  <c r="C29" i="16"/>
  <c r="L28" i="16"/>
  <c r="L27" i="16"/>
  <c r="L26" i="16"/>
  <c r="K25" i="16"/>
  <c r="J25" i="16"/>
  <c r="I25" i="16"/>
  <c r="H25" i="16"/>
  <c r="G25" i="16"/>
  <c r="F25" i="16"/>
  <c r="E25" i="16"/>
  <c r="D25" i="16"/>
  <c r="C25" i="16"/>
  <c r="L24" i="16"/>
  <c r="L23" i="16"/>
  <c r="L22" i="16"/>
  <c r="L21" i="16"/>
  <c r="L20" i="16"/>
  <c r="L19" i="16"/>
  <c r="K18" i="16"/>
  <c r="J18" i="16"/>
  <c r="I18" i="16"/>
  <c r="H18" i="16"/>
  <c r="G18" i="16"/>
  <c r="F18" i="16"/>
  <c r="E18" i="16"/>
  <c r="D18" i="16"/>
  <c r="C18" i="16"/>
  <c r="L17" i="16"/>
  <c r="L16" i="16"/>
  <c r="L15" i="16"/>
  <c r="L14" i="16"/>
  <c r="K13" i="16"/>
  <c r="J13" i="16"/>
  <c r="I13" i="16"/>
  <c r="H13" i="16"/>
  <c r="G13" i="16"/>
  <c r="F13" i="16"/>
  <c r="E13" i="16"/>
  <c r="D13" i="16"/>
  <c r="C13" i="16"/>
  <c r="J25" i="15"/>
  <c r="I25" i="15"/>
  <c r="K22" i="15"/>
  <c r="K21" i="15"/>
  <c r="K19" i="15"/>
  <c r="K18" i="15"/>
  <c r="K16" i="15"/>
  <c r="K15" i="15"/>
  <c r="K12" i="15"/>
  <c r="J12" i="15"/>
  <c r="I12" i="15"/>
  <c r="K23" i="14"/>
  <c r="J23" i="14"/>
  <c r="I23" i="14"/>
  <c r="H23" i="14"/>
  <c r="G23" i="14"/>
  <c r="F23" i="14"/>
  <c r="P25" i="14" s="1"/>
  <c r="E23" i="14"/>
  <c r="D23" i="14"/>
  <c r="L22" i="14"/>
  <c r="P22" i="14" s="1"/>
  <c r="L21" i="14"/>
  <c r="P21" i="14" s="1"/>
  <c r="L20" i="14"/>
  <c r="N20" i="14" s="1"/>
  <c r="L19" i="14"/>
  <c r="P19" i="14" s="1"/>
  <c r="L18" i="14"/>
  <c r="P18" i="14" s="1"/>
  <c r="L17" i="14"/>
  <c r="O17" i="14" s="1"/>
  <c r="L16" i="14"/>
  <c r="P16" i="14" s="1"/>
  <c r="L15" i="14"/>
  <c r="N15" i="14" s="1"/>
  <c r="L14" i="14"/>
  <c r="N14" i="14" s="1"/>
  <c r="P12" i="14"/>
  <c r="O12" i="14"/>
  <c r="N12" i="14"/>
  <c r="P15" i="14" l="1"/>
  <c r="D54" i="16"/>
  <c r="J54" i="16"/>
  <c r="I54" i="16"/>
  <c r="C54" i="16"/>
  <c r="L52" i="16"/>
  <c r="L50" i="16"/>
  <c r="L48" i="16"/>
  <c r="L39" i="16"/>
  <c r="L35" i="16"/>
  <c r="K54" i="16"/>
  <c r="E54" i="16"/>
  <c r="L29" i="16"/>
  <c r="G54" i="16"/>
  <c r="L25" i="16"/>
  <c r="H54" i="16"/>
  <c r="L13" i="16"/>
  <c r="F54" i="16"/>
  <c r="L18" i="16"/>
  <c r="K20" i="15"/>
  <c r="K14" i="15"/>
  <c r="K25" i="15"/>
  <c r="K17" i="15"/>
  <c r="N18" i="14"/>
  <c r="O15" i="14"/>
  <c r="Q15" i="14" s="1"/>
  <c r="O18" i="14"/>
  <c r="P20" i="14"/>
  <c r="P14" i="14"/>
  <c r="N19" i="14"/>
  <c r="N21" i="14"/>
  <c r="O19" i="14"/>
  <c r="O21" i="14"/>
  <c r="Q25" i="14"/>
  <c r="N17" i="14"/>
  <c r="P17" i="14"/>
  <c r="O14" i="14"/>
  <c r="O20" i="14"/>
  <c r="N25" i="14"/>
  <c r="N16" i="14"/>
  <c r="N22" i="14"/>
  <c r="L23" i="14"/>
  <c r="P24" i="14" s="1"/>
  <c r="O25" i="14"/>
  <c r="O16" i="14"/>
  <c r="O22" i="14"/>
  <c r="Q20" i="14" l="1"/>
  <c r="Q18" i="14"/>
  <c r="Q21" i="14"/>
  <c r="L54" i="16"/>
  <c r="K23" i="15"/>
  <c r="O24" i="14"/>
  <c r="N24" i="14"/>
  <c r="Q19" i="14"/>
  <c r="Q14" i="14"/>
  <c r="Q22" i="14"/>
  <c r="Q17" i="14"/>
  <c r="Q16" i="14"/>
  <c r="Q24" i="14" l="1"/>
  <c r="L23" i="13"/>
  <c r="K23" i="13"/>
  <c r="J23" i="13"/>
  <c r="I23" i="13"/>
  <c r="H23" i="13"/>
  <c r="G23" i="13"/>
  <c r="F23" i="13"/>
  <c r="E23" i="13"/>
  <c r="D23" i="13"/>
  <c r="M22" i="13"/>
  <c r="M21" i="13"/>
  <c r="M20" i="13"/>
  <c r="M19" i="13"/>
  <c r="M18" i="13"/>
  <c r="M17" i="13"/>
  <c r="M16" i="13"/>
  <c r="M15" i="13"/>
  <c r="M14" i="13"/>
  <c r="M23" i="13" l="1"/>
</calcChain>
</file>

<file path=xl/sharedStrings.xml><?xml version="1.0" encoding="utf-8"?>
<sst xmlns="http://schemas.openxmlformats.org/spreadsheetml/2006/main" count="763" uniqueCount="171">
  <si>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</si>
  <si>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</si>
  <si>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</si>
  <si>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</si>
  <si>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</si>
  <si>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</si>
  <si>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</si>
  <si>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</si>
  <si>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</si>
  <si>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</si>
  <si>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</si>
  <si>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</si>
  <si>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Pág. 4</t>
  </si>
  <si>
    <t>Pág. 5</t>
  </si>
  <si>
    <t>Pág. 6</t>
  </si>
  <si>
    <t>Pág. 7</t>
  </si>
  <si>
    <t>Tejido empresarial de la cultura en Andalucía</t>
  </si>
  <si>
    <r>
      <t xml:space="preserve">Tabla 1. </t>
    </r>
    <r>
      <rPr>
        <sz val="10"/>
        <color indexed="8"/>
        <rFont val="Source Sans Pro"/>
        <family val="2"/>
      </rPr>
      <t>Empresas culturales por dimensión cultural y provincia.</t>
    </r>
  </si>
  <si>
    <r>
      <t xml:space="preserve">Tabla 2. </t>
    </r>
    <r>
      <rPr>
        <sz val="10"/>
        <color indexed="8"/>
        <rFont val="Source Sans Pro"/>
        <family val="2"/>
      </rPr>
      <t>Empresas culturales por dimensión cultural y número de asalariados.</t>
    </r>
  </si>
  <si>
    <r>
      <t xml:space="preserve">Tabla 3. </t>
    </r>
    <r>
      <rPr>
        <sz val="10"/>
        <color indexed="8"/>
        <rFont val="Source Sans Pro"/>
        <family val="2"/>
      </rPr>
      <t>Empresas culturales por dimensión cultural y forma jurídica.</t>
    </r>
  </si>
  <si>
    <r>
      <t xml:space="preserve">Tabla 4. </t>
    </r>
    <r>
      <rPr>
        <sz val="10"/>
        <color indexed="8"/>
        <rFont val="Source Sans Pro"/>
        <family val="2"/>
      </rPr>
      <t>Empresas culturales por actividad cultural y provincia.</t>
    </r>
  </si>
  <si>
    <r>
      <t xml:space="preserve">Tabla 5. </t>
    </r>
    <r>
      <rPr>
        <sz val="10"/>
        <color indexed="8"/>
        <rFont val="Source Sans Pro"/>
        <family val="2"/>
      </rPr>
      <t>Empresas culturales por actividad cultural y número de asalariados.</t>
    </r>
  </si>
  <si>
    <r>
      <t>Tabla 6.</t>
    </r>
    <r>
      <rPr>
        <sz val="10"/>
        <color indexed="8"/>
        <rFont val="Source Sans Pro"/>
        <family val="2"/>
      </rPr>
      <t xml:space="preserve"> Empresas culturales por actividad cultural y forma jurídica.</t>
    </r>
  </si>
  <si>
    <r>
      <t xml:space="preserve">Tabla 7. </t>
    </r>
    <r>
      <rPr>
        <sz val="10"/>
        <color indexed="8"/>
        <rFont val="Source Sans Pro"/>
        <family val="2"/>
      </rPr>
      <t>Empleo de empresas culturales por dimensión cultural y provincia.</t>
    </r>
  </si>
  <si>
    <r>
      <t xml:space="preserve">Tabla 8. </t>
    </r>
    <r>
      <rPr>
        <sz val="10"/>
        <color indexed="8"/>
        <rFont val="Source Sans Pro"/>
        <family val="2"/>
      </rPr>
      <t>Empleo de empresas culturales por dimensión cultural y número de asalariados.</t>
    </r>
  </si>
  <si>
    <r>
      <t xml:space="preserve">Tabla 9. </t>
    </r>
    <r>
      <rPr>
        <sz val="10"/>
        <color indexed="8"/>
        <rFont val="Source Sans Pro"/>
        <family val="2"/>
      </rPr>
      <t>Empleo de empresas culturales por dimensión cultural y forma jurídica.</t>
    </r>
  </si>
  <si>
    <r>
      <t xml:space="preserve">Tabla 10. </t>
    </r>
    <r>
      <rPr>
        <sz val="10"/>
        <color indexed="8"/>
        <rFont val="Source Sans Pro"/>
        <family val="2"/>
      </rPr>
      <t xml:space="preserve">Empleo de empresas culturales por actividad cultural y provincia. </t>
    </r>
  </si>
  <si>
    <r>
      <t xml:space="preserve">Tabla 11. </t>
    </r>
    <r>
      <rPr>
        <sz val="10"/>
        <color indexed="8"/>
        <rFont val="Source Sans Pro"/>
        <family val="2"/>
      </rPr>
      <t>Empleo de empresas culturales por actividad cultural y número de asalariados.</t>
    </r>
  </si>
  <si>
    <r>
      <t xml:space="preserve">Tabla 12. </t>
    </r>
    <r>
      <rPr>
        <sz val="10"/>
        <color indexed="8"/>
        <rFont val="Source Sans Pro"/>
        <family val="2"/>
      </rPr>
      <t xml:space="preserve">Empleo de empresas culturales por actividad cultural y forma jurídica. </t>
    </r>
  </si>
  <si>
    <r>
      <t xml:space="preserve">Tabla 13. </t>
    </r>
    <r>
      <rPr>
        <sz val="10"/>
        <color indexed="8"/>
        <rFont val="Source Sans Pro"/>
        <family val="2"/>
      </rPr>
      <t>Empleo de empresas culturales por dimensión cultural, tipo de empleo y género.</t>
    </r>
  </si>
  <si>
    <r>
      <t xml:space="preserve">Tabla 14. </t>
    </r>
    <r>
      <rPr>
        <sz val="10"/>
        <color indexed="8"/>
        <rFont val="Source Sans Pro"/>
        <family val="2"/>
      </rPr>
      <t>Empleo de empresas culturales por actividad cultural, tipo de empleo y género.</t>
    </r>
  </si>
  <si>
    <t>Pág. 8</t>
  </si>
  <si>
    <t>Pág. 9</t>
  </si>
  <si>
    <t>Pág. 10</t>
  </si>
  <si>
    <t>Pág. 11</t>
  </si>
  <si>
    <t>Pág. 12</t>
  </si>
  <si>
    <t>Pág. 13</t>
  </si>
  <si>
    <t>Pág. 14</t>
  </si>
  <si>
    <t>Pág. 15</t>
  </si>
  <si>
    <t>Pág. 16</t>
  </si>
  <si>
    <t>Pág. 17</t>
  </si>
  <si>
    <r>
      <t xml:space="preserve">Gráfico 1. </t>
    </r>
    <r>
      <rPr>
        <sz val="10"/>
        <color indexed="8"/>
        <rFont val="Source Sans Pro"/>
        <family val="2"/>
      </rPr>
      <t>Empresas culturales por provincia.</t>
    </r>
  </si>
  <si>
    <r>
      <t xml:space="preserve">Gráfico 2. </t>
    </r>
    <r>
      <rPr>
        <sz val="10"/>
        <color indexed="8"/>
        <rFont val="Source Sans Pro"/>
        <family val="2"/>
      </rPr>
      <t>Empresas culturales por dimensión cultural.</t>
    </r>
  </si>
  <si>
    <r>
      <t xml:space="preserve">Gráfico 3. </t>
    </r>
    <r>
      <rPr>
        <sz val="10"/>
        <color indexed="8"/>
        <rFont val="Source Sans Pro"/>
        <family val="2"/>
      </rPr>
      <t>Empresas culturales por número de asalariados.</t>
    </r>
  </si>
  <si>
    <r>
      <t xml:space="preserve">Gráfico 4. </t>
    </r>
    <r>
      <rPr>
        <sz val="10"/>
        <color indexed="8"/>
        <rFont val="Source Sans Pro"/>
        <family val="2"/>
      </rPr>
      <t xml:space="preserve"> Porcentaje de empresas por número de asalariados y dimensión cultural.</t>
    </r>
  </si>
  <si>
    <r>
      <t xml:space="preserve">Gráfico 5. </t>
    </r>
    <r>
      <rPr>
        <sz val="10"/>
        <color indexed="8"/>
        <rFont val="Source Sans Pro"/>
        <family val="2"/>
      </rPr>
      <t>Empresas culturales por forma jurídica.</t>
    </r>
  </si>
  <si>
    <r>
      <t xml:space="preserve">Gráfico 6. </t>
    </r>
    <r>
      <rPr>
        <sz val="10"/>
        <color indexed="8"/>
        <rFont val="Source Sans Pro"/>
        <family val="2"/>
      </rPr>
      <t xml:space="preserve">Porcentaje de empresas por forma jurídica y dimensión cultural. </t>
    </r>
  </si>
  <si>
    <r>
      <t xml:space="preserve">Gráfico 7. </t>
    </r>
    <r>
      <rPr>
        <sz val="10"/>
        <color indexed="8"/>
        <rFont val="Source Sans Pro"/>
        <family val="2"/>
      </rPr>
      <t>Empleo de empresas culturales por provincia.</t>
    </r>
  </si>
  <si>
    <r>
      <t xml:space="preserve">Gráfico 8. </t>
    </r>
    <r>
      <rPr>
        <sz val="10"/>
        <color indexed="8"/>
        <rFont val="Source Sans Pro"/>
        <family val="2"/>
      </rPr>
      <t>Empleo de empresas culturales por dimensión cultural.</t>
    </r>
  </si>
  <si>
    <r>
      <t xml:space="preserve">Gráfico 9. </t>
    </r>
    <r>
      <rPr>
        <sz val="10"/>
        <color indexed="8"/>
        <rFont val="Source Sans Pro"/>
        <family val="2"/>
      </rPr>
      <t>Empleo de empresas culturales según el número de asalariados.</t>
    </r>
  </si>
  <si>
    <r>
      <t xml:space="preserve">Gráfico 10. </t>
    </r>
    <r>
      <rPr>
        <sz val="10"/>
        <color indexed="8"/>
        <rFont val="Source Sans Pro"/>
        <family val="2"/>
      </rPr>
      <t>Porcentaje de empleo cultural según nº asalariados y dimensión cultural.</t>
    </r>
  </si>
  <si>
    <r>
      <t xml:space="preserve">Gráfico 11. </t>
    </r>
    <r>
      <rPr>
        <sz val="10"/>
        <color indexed="8"/>
        <rFont val="Source Sans Pro"/>
        <family val="2"/>
      </rPr>
      <t>Empleo de empresas culturales según la forma jurídica.</t>
    </r>
  </si>
  <si>
    <r>
      <t xml:space="preserve">Gráfico 12. </t>
    </r>
    <r>
      <rPr>
        <sz val="10"/>
        <color indexed="8"/>
        <rFont val="Source Sans Pro"/>
        <family val="2"/>
      </rPr>
      <t>Porcentaje de empleo cultural según la forma jurídica y dimensión cultural.</t>
    </r>
  </si>
  <si>
    <r>
      <t xml:space="preserve">Gráfico 13. </t>
    </r>
    <r>
      <rPr>
        <sz val="10"/>
        <color indexed="8"/>
        <rFont val="Source Sans Pro"/>
        <family val="2"/>
      </rPr>
      <t>Empleo cultural por género.</t>
    </r>
  </si>
  <si>
    <r>
      <t xml:space="preserve">Gráfico 14. </t>
    </r>
    <r>
      <rPr>
        <sz val="10"/>
        <color indexed="8"/>
        <rFont val="Source Sans Pro"/>
        <family val="2"/>
      </rPr>
      <t>Empleo cultural por tipo de empleo.</t>
    </r>
  </si>
  <si>
    <r>
      <t xml:space="preserve">Gráfico 15. </t>
    </r>
    <r>
      <rPr>
        <sz val="10"/>
        <color indexed="8"/>
        <rFont val="Source Sans Pro"/>
        <family val="2"/>
      </rPr>
      <t>Distribución del empleo cultural asalariado por dimensión cultural y género.</t>
    </r>
  </si>
  <si>
    <r>
      <t xml:space="preserve">Gráfico 16. </t>
    </r>
    <r>
      <rPr>
        <sz val="10"/>
        <color indexed="8"/>
        <rFont val="Source Sans Pro"/>
        <family val="2"/>
      </rPr>
      <t>Distribución del empleo cultural no asalariado por dimensión cultural y género.</t>
    </r>
  </si>
  <si>
    <r>
      <t xml:space="preserve">Gráfico 17. </t>
    </r>
    <r>
      <rPr>
        <sz val="10"/>
        <color indexed="8"/>
        <rFont val="Source Sans Pro"/>
        <family val="2"/>
      </rPr>
      <t>Distribución del empleo cultural por dimensión cultural, tipo de empleo y género.</t>
    </r>
  </si>
  <si>
    <t>GRÁFICOS</t>
  </si>
  <si>
    <r>
      <t xml:space="preserve">Tabla 1. </t>
    </r>
    <r>
      <rPr>
        <sz val="11"/>
        <rFont val="Source Sans Pro"/>
        <family val="2"/>
      </rPr>
      <t>Empresas culturales por dimensión cultural y provincia.</t>
    </r>
  </si>
  <si>
    <t>Dimensión cultural</t>
  </si>
  <si>
    <t>Resto de España</t>
  </si>
  <si>
    <t>Patrimonio cultural, archivos y bibliotecas</t>
  </si>
  <si>
    <t>Libros y prensa</t>
  </si>
  <si>
    <t>Artes visuales</t>
  </si>
  <si>
    <t>Artesanía</t>
  </si>
  <si>
    <t>Artes escénicas</t>
  </si>
  <si>
    <t>Audiovisual y multimedia</t>
  </si>
  <si>
    <t>Arquitectura</t>
  </si>
  <si>
    <t>Publicidad</t>
  </si>
  <si>
    <t>Educación cultural</t>
  </si>
  <si>
    <r>
      <t xml:space="preserve">Gráfico 1. </t>
    </r>
    <r>
      <rPr>
        <sz val="11"/>
        <rFont val="Source Sans Pro"/>
        <family val="2"/>
      </rPr>
      <t xml:space="preserve">Empresas culturales por provincia. </t>
    </r>
    <r>
      <rPr>
        <b/>
        <sz val="11"/>
        <rFont val="Source Sans Pro"/>
        <family val="2"/>
      </rPr>
      <t/>
    </r>
  </si>
  <si>
    <r>
      <t xml:space="preserve">Gráfico 2. </t>
    </r>
    <r>
      <rPr>
        <sz val="11"/>
        <rFont val="NewsGotT"/>
      </rPr>
      <t xml:space="preserve">Empresas culturales por dimensión cultural. </t>
    </r>
    <r>
      <rPr>
        <b/>
        <sz val="11"/>
        <rFont val="NewsGotT"/>
      </rPr>
      <t/>
    </r>
  </si>
  <si>
    <t>Sin asalariados</t>
  </si>
  <si>
    <t>De 1 asalariado</t>
  </si>
  <si>
    <t>De 2 a 5 asalariados</t>
  </si>
  <si>
    <t>De 6 a 10 asalariados</t>
  </si>
  <si>
    <t>De 11 a 20 asalariados</t>
  </si>
  <si>
    <t>De 21 a 40 asalariados</t>
  </si>
  <si>
    <t>De 41 a 100 asalariados</t>
  </si>
  <si>
    <t>Más de 100 asalariados</t>
  </si>
  <si>
    <t>Más de 5 asalariados</t>
  </si>
  <si>
    <t>Sector cultural</t>
  </si>
  <si>
    <r>
      <t xml:space="preserve">Tabla 2. </t>
    </r>
    <r>
      <rPr>
        <sz val="11"/>
        <rFont val="NewsGotT"/>
      </rPr>
      <t xml:space="preserve">Empresas culturales por dimensión cultural y número de asalariados. </t>
    </r>
    <r>
      <rPr>
        <b/>
        <sz val="11"/>
        <rFont val="NewsGotT"/>
      </rPr>
      <t/>
    </r>
  </si>
  <si>
    <r>
      <t xml:space="preserve">Gráfico 3. </t>
    </r>
    <r>
      <rPr>
        <sz val="11"/>
        <rFont val="NewsGotT"/>
      </rPr>
      <t xml:space="preserve">Empresas culturales por número de asalariados. </t>
    </r>
    <r>
      <rPr>
        <b/>
        <sz val="11"/>
        <rFont val="NewsGotT"/>
      </rPr>
      <t/>
    </r>
  </si>
  <si>
    <r>
      <t xml:space="preserve">Gráfico 4. </t>
    </r>
    <r>
      <rPr>
        <sz val="11"/>
        <rFont val="NewsGotT"/>
      </rPr>
      <t xml:space="preserve">Porcentaje de empresas por número de asalariados y dimensión cultural. </t>
    </r>
    <r>
      <rPr>
        <b/>
        <sz val="11"/>
        <rFont val="NewsGotT"/>
      </rPr>
      <t/>
    </r>
  </si>
  <si>
    <t>Persona física</t>
  </si>
  <si>
    <t>Sociedad limitada</t>
  </si>
  <si>
    <t>Otras formas jurídicas</t>
  </si>
  <si>
    <r>
      <t xml:space="preserve">Tabla 3. </t>
    </r>
    <r>
      <rPr>
        <sz val="11"/>
        <rFont val="NewsGotT"/>
      </rPr>
      <t xml:space="preserve">Empresas culturales por dimensión cultural y forma jurídica. </t>
    </r>
    <r>
      <rPr>
        <b/>
        <sz val="11"/>
        <rFont val="NewsGotT"/>
      </rPr>
      <t/>
    </r>
  </si>
  <si>
    <r>
      <t xml:space="preserve">Gráfico 5. </t>
    </r>
    <r>
      <rPr>
        <sz val="11"/>
        <rFont val="NewsGotT"/>
      </rPr>
      <t xml:space="preserve">Empresas culturales por forma jurídica. </t>
    </r>
    <r>
      <rPr>
        <b/>
        <sz val="11"/>
        <rFont val="NewsGotT"/>
      </rPr>
      <t/>
    </r>
  </si>
  <si>
    <r>
      <t xml:space="preserve">Gráfico 6. </t>
    </r>
    <r>
      <rPr>
        <sz val="11"/>
        <rFont val="NewsGotT"/>
      </rPr>
      <t xml:space="preserve">Porcentaje de empresas por forma jurídica y dimensión cultural. </t>
    </r>
    <r>
      <rPr>
        <b/>
        <sz val="11"/>
        <rFont val="NewsGotT"/>
      </rPr>
      <t/>
    </r>
  </si>
  <si>
    <t>Actividades de museos</t>
  </si>
  <si>
    <t>Gestión de lugares y edificios históricos</t>
  </si>
  <si>
    <t>Actividades de bibliotecas</t>
  </si>
  <si>
    <t>Actividades de archivos</t>
  </si>
  <si>
    <t>Artes gráficas y servicios relacionados con las mismas</t>
  </si>
  <si>
    <t>Comercio al por menor de libros en establecimientos especializados</t>
  </si>
  <si>
    <t>Comercio al por menor de periódicos y artículos de papelería en establecimientos especializados</t>
  </si>
  <si>
    <t>Edición de libros, periódicos y otras actividades editoriales</t>
  </si>
  <si>
    <t>Actividades de las agencias de noticias</t>
  </si>
  <si>
    <t>Actividades de traducción e interpretación</t>
  </si>
  <si>
    <t>Actividades de diseño especializado</t>
  </si>
  <si>
    <t>Actividades de fotografía</t>
  </si>
  <si>
    <t>Creación artística y literaria</t>
  </si>
  <si>
    <t>Fabricación de artículos de marroquinería, viaje y de guarnicionería y talabartería</t>
  </si>
  <si>
    <t>Fabricación de otros productos de madera; artículos de corcho, cestería y espartería</t>
  </si>
  <si>
    <t>Fabricación de artículos cerámicos de uso doméstico y ornamental</t>
  </si>
  <si>
    <t>Fabricación de artículos de joyería y artículos similares</t>
  </si>
  <si>
    <t>Fabricación de instrumentos musicales</t>
  </si>
  <si>
    <t>Actividades auxiliares a las artes escénicas</t>
  </si>
  <si>
    <t>Gestión de salas de espectáculos</t>
  </si>
  <si>
    <t>Audiovisual y Multimedia</t>
  </si>
  <si>
    <t>Reproducción de soportes grabados</t>
  </si>
  <si>
    <t>Comercio al por menor de grabaciones de música y vídeo en establecimientos especializados</t>
  </si>
  <si>
    <t>Edición de videojuegos</t>
  </si>
  <si>
    <t>Actividades cinematográficas, de vídeo y de programas de televisión</t>
  </si>
  <si>
    <t>Actividades de grabación de sonido y edición musical</t>
  </si>
  <si>
    <t>Actividades de radiodifusión</t>
  </si>
  <si>
    <t>Actividades de programación y emisión de televisión</t>
  </si>
  <si>
    <t>Alquiler de cintas de vídeo y discos</t>
  </si>
  <si>
    <t>Servicios técnicos de arquitectura</t>
  </si>
  <si>
    <t>Agencias de publicidad</t>
  </si>
  <si>
    <r>
      <t xml:space="preserve">Tabla 4. </t>
    </r>
    <r>
      <rPr>
        <sz val="11"/>
        <rFont val="NewsGotT"/>
      </rPr>
      <t xml:space="preserve">Empresas culturales por actividad cultural y provincia. </t>
    </r>
    <r>
      <rPr>
        <b/>
        <sz val="11"/>
        <rFont val="NewsGotT"/>
      </rPr>
      <t/>
    </r>
  </si>
  <si>
    <t>Actividad cultural</t>
  </si>
  <si>
    <r>
      <t xml:space="preserve">Tabla 5. </t>
    </r>
    <r>
      <rPr>
        <sz val="11"/>
        <rFont val="NewsGotT"/>
      </rPr>
      <t xml:space="preserve">Empresas culturales por actividad cultural y número de asalariados. </t>
    </r>
  </si>
  <si>
    <r>
      <t xml:space="preserve">Tabla 6. </t>
    </r>
    <r>
      <rPr>
        <sz val="11"/>
        <rFont val="NewsGotT"/>
      </rPr>
      <t>Empresas culturales por actividad cultural y forma jurídica.</t>
    </r>
  </si>
  <si>
    <r>
      <t xml:space="preserve">Tabla 7. </t>
    </r>
    <r>
      <rPr>
        <sz val="11"/>
        <rFont val="NewsGotT"/>
      </rPr>
      <t xml:space="preserve">Empleo de empresas por dimensión cultural y provincia. </t>
    </r>
  </si>
  <si>
    <r>
      <t xml:space="preserve">Gráfico 7. </t>
    </r>
    <r>
      <rPr>
        <sz val="11"/>
        <rFont val="NewsGotT"/>
      </rPr>
      <t xml:space="preserve">Empleo de empresas culturales por provincia. </t>
    </r>
    <r>
      <rPr>
        <b/>
        <sz val="11"/>
        <rFont val="NewsGotT"/>
      </rPr>
      <t/>
    </r>
  </si>
  <si>
    <r>
      <t xml:space="preserve">Gráfico 8. </t>
    </r>
    <r>
      <rPr>
        <sz val="11"/>
        <rFont val="NewsGotT"/>
      </rPr>
      <t xml:space="preserve">Empleo de empresas culturales por dimensión cultural. </t>
    </r>
    <r>
      <rPr>
        <b/>
        <sz val="11"/>
        <rFont val="NewsGotT"/>
      </rPr>
      <t/>
    </r>
  </si>
  <si>
    <r>
      <t xml:space="preserve">Tabla 8. </t>
    </r>
    <r>
      <rPr>
        <sz val="11"/>
        <rFont val="NewsGotT"/>
      </rPr>
      <t xml:space="preserve">Empleo de empresas culturales por dimensión cultural y número de asalariados. </t>
    </r>
    <r>
      <rPr>
        <b/>
        <sz val="11"/>
        <rFont val="NewsGotT"/>
      </rPr>
      <t/>
    </r>
  </si>
  <si>
    <r>
      <t xml:space="preserve">Gráfico 9. </t>
    </r>
    <r>
      <rPr>
        <sz val="11"/>
        <rFont val="NewsGotT"/>
      </rPr>
      <t xml:space="preserve">Empleo de empresas culturales según el número de asalariados. </t>
    </r>
    <r>
      <rPr>
        <b/>
        <sz val="11"/>
        <rFont val="NewsGotT"/>
      </rPr>
      <t/>
    </r>
  </si>
  <si>
    <r>
      <t xml:space="preserve">Gráfico 10. </t>
    </r>
    <r>
      <rPr>
        <sz val="11"/>
        <rFont val="NewsGotT"/>
      </rPr>
      <t xml:space="preserve">Porcentaje de empleo cultural según el número de asalariados y dimensión cultural. </t>
    </r>
    <r>
      <rPr>
        <b/>
        <sz val="11"/>
        <rFont val="NewsGotT"/>
      </rPr>
      <t/>
    </r>
  </si>
  <si>
    <r>
      <t xml:space="preserve">Tabla 9. </t>
    </r>
    <r>
      <rPr>
        <sz val="11"/>
        <rFont val="NewsGotT"/>
      </rPr>
      <t xml:space="preserve">Empleo de empresas culturales por dimensión cultural y forma jurídica. </t>
    </r>
    <r>
      <rPr>
        <b/>
        <sz val="11"/>
        <rFont val="NewsGotT"/>
      </rPr>
      <t/>
    </r>
  </si>
  <si>
    <r>
      <t xml:space="preserve">Gráfico 11. </t>
    </r>
    <r>
      <rPr>
        <sz val="11"/>
        <rFont val="NewsGotT"/>
      </rPr>
      <t xml:space="preserve">Empleo de empresas culturales según la forma jurídica. </t>
    </r>
    <r>
      <rPr>
        <b/>
        <sz val="11"/>
        <rFont val="NewsGotT"/>
      </rPr>
      <t/>
    </r>
  </si>
  <si>
    <r>
      <t xml:space="preserve">Gráfico 12. </t>
    </r>
    <r>
      <rPr>
        <sz val="11"/>
        <rFont val="NewsGotT"/>
      </rPr>
      <t xml:space="preserve">Porcentaje de empleo cultural según la forma jurídica y dimensión cultural. </t>
    </r>
    <r>
      <rPr>
        <b/>
        <sz val="11"/>
        <rFont val="NewsGotT"/>
      </rPr>
      <t/>
    </r>
  </si>
  <si>
    <r>
      <t xml:space="preserve">Tabla 10. </t>
    </r>
    <r>
      <rPr>
        <sz val="11"/>
        <rFont val="NewsGotT"/>
      </rPr>
      <t xml:space="preserve">Empleo de empresas culturales por actividad cultural y provincia. </t>
    </r>
    <r>
      <rPr>
        <b/>
        <sz val="11"/>
        <rFont val="NewsGotT"/>
      </rPr>
      <t/>
    </r>
  </si>
  <si>
    <r>
      <t xml:space="preserve">Tabla 11. </t>
    </r>
    <r>
      <rPr>
        <sz val="11"/>
        <rFont val="NewsGotT"/>
      </rPr>
      <t xml:space="preserve">Empleo de empresas culturales por actividad cultural y número de asalariados. </t>
    </r>
    <r>
      <rPr>
        <b/>
        <sz val="11"/>
        <rFont val="NewsGotT"/>
      </rPr>
      <t/>
    </r>
  </si>
  <si>
    <r>
      <t xml:space="preserve">Tabla 12. </t>
    </r>
    <r>
      <rPr>
        <sz val="11"/>
        <rFont val="NewsGotT"/>
      </rPr>
      <t xml:space="preserve">Empleo de empresas culturales por actividad cultural y forma jurídica. </t>
    </r>
    <r>
      <rPr>
        <b/>
        <sz val="11"/>
        <rFont val="NewsGotT"/>
      </rPr>
      <t/>
    </r>
  </si>
  <si>
    <t>ASALARIADOS</t>
  </si>
  <si>
    <t>NO ASALARIADOS</t>
  </si>
  <si>
    <t>TOTAL</t>
  </si>
  <si>
    <t>Asalariados</t>
  </si>
  <si>
    <t>No Asalariados</t>
  </si>
  <si>
    <t>Hombres</t>
  </si>
  <si>
    <t>Mujeres</t>
  </si>
  <si>
    <t>Total asalariados</t>
  </si>
  <si>
    <t>Total No asalariados</t>
  </si>
  <si>
    <t xml:space="preserve">Total </t>
  </si>
  <si>
    <t>Patrimonio cultural, 
archivos y bibliotecas</t>
  </si>
  <si>
    <t>Educación</t>
  </si>
  <si>
    <r>
      <t xml:space="preserve">Gráfico 14. </t>
    </r>
    <r>
      <rPr>
        <sz val="11"/>
        <rFont val="NewsGotT"/>
      </rPr>
      <t>Empleo cultural por tipo de empleo.</t>
    </r>
  </si>
  <si>
    <t>No asalariados</t>
  </si>
  <si>
    <t>asalariados</t>
  </si>
  <si>
    <t>no asalariados</t>
  </si>
  <si>
    <r>
      <t xml:space="preserve">Gráfico 15. </t>
    </r>
    <r>
      <rPr>
        <sz val="11"/>
        <rFont val="NewsGotT"/>
      </rPr>
      <t>Distribución del empleo cultural ASALARIADO por dimensión cultural y género.</t>
    </r>
  </si>
  <si>
    <r>
      <t xml:space="preserve">Gráfico 16. </t>
    </r>
    <r>
      <rPr>
        <sz val="11"/>
        <rFont val="NewsGotT"/>
      </rPr>
      <t>Distribución del empleo cultural NO ASALARIADO
 por dimensión cultural y género.</t>
    </r>
  </si>
  <si>
    <r>
      <t xml:space="preserve">Tabla 13. </t>
    </r>
    <r>
      <rPr>
        <sz val="11"/>
        <rFont val="NewsGotT"/>
      </rPr>
      <t xml:space="preserve">Empleo de empresas culturales por dimensión cultural, tipo de empleo y género. </t>
    </r>
    <r>
      <rPr>
        <b/>
        <sz val="11"/>
        <rFont val="NewsGotT"/>
      </rPr>
      <t/>
    </r>
  </si>
  <si>
    <r>
      <t xml:space="preserve">Gráfico 13. </t>
    </r>
    <r>
      <rPr>
        <sz val="11"/>
        <rFont val="Source Sans Pro"/>
        <family val="2"/>
      </rPr>
      <t>Empleo cultural por género.</t>
    </r>
  </si>
  <si>
    <r>
      <t>Gráfico 17.</t>
    </r>
    <r>
      <rPr>
        <sz val="11"/>
        <rFont val="NewsGotT"/>
      </rPr>
      <t xml:space="preserve"> Distribución del empleo cultural por dimensión cultural, tipo de empleo y género. </t>
    </r>
  </si>
  <si>
    <r>
      <t xml:space="preserve">Tabla 14. </t>
    </r>
    <r>
      <rPr>
        <sz val="11"/>
        <rFont val="NewsGotT"/>
      </rPr>
      <t xml:space="preserve">Empleo de empresas culturales por actividad cultural, tipo de empleo y género. </t>
    </r>
    <r>
      <rPr>
        <b/>
        <sz val="11"/>
        <rFont val="NewsGotT"/>
      </rPr>
      <t/>
    </r>
  </si>
  <si>
    <t>EMPRESAS</t>
  </si>
  <si>
    <t>EMPLEO</t>
  </si>
  <si>
    <t>EMPLEO MEDIO</t>
  </si>
  <si>
    <t>Comercio al por menor de periódicos y artículos de papelería en establecimientos
especializados</t>
  </si>
  <si>
    <r>
      <t xml:space="preserve">Año 2023 </t>
    </r>
    <r>
      <rPr>
        <sz val="12"/>
        <color rgb="FF007933"/>
        <rFont val="Source Sans Pro"/>
        <family val="2"/>
      </rPr>
      <t>Datos referidos a 1 de enero</t>
    </r>
  </si>
  <si>
    <r>
      <t xml:space="preserve">Tabla 15. </t>
    </r>
    <r>
      <rPr>
        <sz val="10"/>
        <color indexed="8"/>
        <rFont val="Source Sans Pro"/>
        <family val="2"/>
      </rPr>
      <t>Empresas, empleo y tamaño medio por actividad cultural. Evolución 2021-2023.</t>
    </r>
  </si>
  <si>
    <r>
      <t xml:space="preserve">2023 </t>
    </r>
    <r>
      <rPr>
        <sz val="12"/>
        <color rgb="FF008000"/>
        <rFont val="Source Sans Pro"/>
        <family val="2"/>
      </rPr>
      <t>Datos referidos a 1 de enero</t>
    </r>
  </si>
  <si>
    <r>
      <t>Fuente:</t>
    </r>
    <r>
      <rPr>
        <b/>
        <sz val="8"/>
        <color indexed="8"/>
        <rFont val="Source Sans Pro"/>
        <family val="2"/>
      </rPr>
      <t xml:space="preserve"> </t>
    </r>
    <r>
      <rPr>
        <sz val="8"/>
        <color indexed="8"/>
        <rFont val="Source Sans Pro"/>
        <family val="2"/>
      </rPr>
      <t>Consejería de Cultura y Deporte</t>
    </r>
  </si>
  <si>
    <r>
      <t xml:space="preserve">2023 </t>
    </r>
    <r>
      <rPr>
        <sz val="10"/>
        <color rgb="FF008000"/>
        <rFont val="NewsGotT"/>
      </rPr>
      <t>Datos referidos a 1 de enero</t>
    </r>
  </si>
  <si>
    <r>
      <t xml:space="preserve">Tabla 15. </t>
    </r>
    <r>
      <rPr>
        <sz val="11"/>
        <rFont val="NewsGotT"/>
      </rPr>
      <t xml:space="preserve">Empresas, empleo y tamaño medio por actividad cultural. Evolución 2021-2023.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</si>
</sst>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"/>
    <numFmt numFmtId="165" formatCode="#,##0.0%;#,##0.0%;\-"/>
    <numFmt numFmtId="166" formatCode="0.0%"/>
    <numFmt numFmtId="167" formatCode="#,##0.0;\-#,##0.0;\-"/>
  </numFmts>
  <fonts count="66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indexed="8"/>
      <name val="Arial"/>
      <family val="2"/>
    </font>
    <font>
      <b/>
      <sz val="11"/>
      <name val="Source Sans Pro"/>
      <family val="2"/>
    </font>
    <font>
      <sz val="11"/>
      <name val="Source Sans Pro"/>
      <family val="2"/>
    </font>
    <font>
      <sz val="9"/>
      <color theme="0"/>
      <name val="Arial"/>
      <family val="2"/>
    </font>
    <font>
      <b/>
      <sz val="8"/>
      <color theme="0"/>
      <name val="Source Sans Pro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u/>
      <sz val="10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rgb="FF008000"/>
      <name val="NewsGotT"/>
    </font>
    <font>
      <sz val="10"/>
      <color rgb="FF008000"/>
      <name val="NewsGotT"/>
    </font>
    <font>
      <b/>
      <sz val="11"/>
      <name val="NewsGotT"/>
    </font>
    <font>
      <b/>
      <sz val="9"/>
      <color indexed="8"/>
      <name val="Arial"/>
      <family val="2"/>
    </font>
    <font>
      <b/>
      <sz val="11"/>
      <color indexed="8"/>
      <name val="NewsGotT"/>
    </font>
    <font>
      <sz val="10"/>
      <color indexed="8"/>
      <name val="NewsGotT"/>
    </font>
    <font>
      <sz val="9"/>
      <color indexed="8"/>
      <name val="Arial"/>
      <family val="2"/>
    </font>
    <font>
      <sz val="9"/>
      <color indexed="8"/>
      <name val="NewsGotT"/>
    </font>
    <font>
      <b/>
      <sz val="9"/>
      <color indexed="8"/>
      <name val="NewsGotT"/>
    </font>
    <font>
      <sz val="8"/>
      <color indexed="8"/>
      <name val="NewsGotT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Source Sans Pro"/>
      <family val="2"/>
    </font>
    <font>
      <b/>
      <sz val="12"/>
      <color indexed="8"/>
      <name val="Source Sans Pro"/>
      <family val="2"/>
    </font>
    <font>
      <b/>
      <sz val="12"/>
      <color rgb="FF008000"/>
      <name val="Source Sans Pro"/>
      <family val="2"/>
    </font>
    <font>
      <sz val="12"/>
      <color rgb="FF008000"/>
      <name val="Source Sans Pro"/>
      <family val="2"/>
    </font>
    <font>
      <b/>
      <sz val="9"/>
      <color theme="0"/>
      <name val="Source Sans Pro"/>
      <family val="2"/>
    </font>
    <font>
      <sz val="9"/>
      <color indexed="8"/>
      <name val="Source Sans Pro"/>
      <family val="2"/>
    </font>
    <font>
      <b/>
      <sz val="8"/>
      <color indexed="8"/>
      <name val="Source Sans Pro"/>
      <family val="2"/>
    </font>
    <font>
      <b/>
      <sz val="12"/>
      <color rgb="FF007933"/>
      <name val="Source Sans Pro"/>
      <family val="2"/>
    </font>
    <font>
      <sz val="12"/>
      <color rgb="FF007933"/>
      <name val="Source Sans Pro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0"/>
      <name val="NewsGotT"/>
    </font>
    <font>
      <sz val="10"/>
      <name val="NewsGotT"/>
    </font>
    <font>
      <b/>
      <sz val="10"/>
      <color indexed="8"/>
      <name val="NewsGotT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Source Sans Pro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NewsGotT"/>
    </font>
    <font>
      <b/>
      <sz val="9"/>
      <color theme="0"/>
      <name val="NewsGotT"/>
    </font>
    <font>
      <b/>
      <sz val="10"/>
      <color theme="0"/>
      <name val="NewsGotT"/>
    </font>
    <font>
      <b/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rgb="FF369040"/>
        <bgColor indexed="0"/>
      </patternFill>
    </fill>
  </fills>
  <borders count="10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medium">
        <color rgb="FF369040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5" fillId="0" borderId="0"/>
    <xf numFmtId="9" fontId="2" fillId="0" borderId="0" applyFont="0" applyFill="0" applyBorder="0" applyAlignment="0" applyProtection="0"/>
    <xf numFmtId="9" fontId="60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0" xfId="1" applyFont="1" applyFill="1" applyBorder="1" applyAlignment="1" applyProtection="1">
      <alignment vertical="center"/>
    </xf>
    <xf numFmtId="0" fontId="18" fillId="7" borderId="0" xfId="4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2" fillId="2" borderId="0" xfId="1" applyFont="1" applyFill="1" applyBorder="1" applyAlignment="1" applyProtection="1">
      <alignment vertical="center"/>
    </xf>
    <xf numFmtId="0" fontId="15" fillId="7" borderId="0" xfId="4" applyFill="1" applyAlignment="1">
      <alignment horizontal="left"/>
    </xf>
    <xf numFmtId="0" fontId="15" fillId="7" borderId="0" xfId="4" applyFill="1" applyAlignment="1">
      <alignment horizontal="right"/>
    </xf>
    <xf numFmtId="0" fontId="24" fillId="7" borderId="0" xfId="4" applyFont="1" applyFill="1" applyAlignment="1">
      <alignment horizontal="right"/>
    </xf>
    <xf numFmtId="0" fontId="15" fillId="7" borderId="0" xfId="4" applyFill="1"/>
    <xf numFmtId="0" fontId="25" fillId="7" borderId="0" xfId="4" applyFont="1" applyFill="1" applyAlignment="1">
      <alignment horizontal="left"/>
    </xf>
    <xf numFmtId="0" fontId="26" fillId="7" borderId="0" xfId="4" applyFont="1" applyFill="1" applyAlignment="1">
      <alignment horizontal="left"/>
    </xf>
    <xf numFmtId="0" fontId="2" fillId="7" borderId="0" xfId="2" applyFill="1" applyAlignment="1">
      <alignment horizontal="left" vertical="center" indent="1"/>
    </xf>
    <xf numFmtId="0" fontId="29" fillId="7" borderId="0" xfId="4" applyFont="1" applyFill="1" applyAlignment="1">
      <alignment vertical="center"/>
    </xf>
    <xf numFmtId="0" fontId="30" fillId="8" borderId="0" xfId="4" applyFont="1" applyFill="1" applyAlignment="1">
      <alignment horizontal="left" vertical="center"/>
    </xf>
    <xf numFmtId="0" fontId="30" fillId="8" borderId="0" xfId="4" applyFont="1" applyFill="1" applyAlignment="1">
      <alignment horizontal="right" vertical="center"/>
    </xf>
    <xf numFmtId="0" fontId="31" fillId="8" borderId="0" xfId="4" applyFont="1" applyFill="1" applyAlignment="1">
      <alignment horizontal="left" vertical="center"/>
    </xf>
    <xf numFmtId="0" fontId="32" fillId="7" borderId="0" xfId="4" applyFont="1" applyFill="1" applyAlignment="1">
      <alignment vertical="center"/>
    </xf>
    <xf numFmtId="0" fontId="31" fillId="10" borderId="0" xfId="4" applyFont="1" applyFill="1" applyAlignment="1">
      <alignment horizontal="left" vertical="center"/>
    </xf>
    <xf numFmtId="0" fontId="32" fillId="10" borderId="0" xfId="4" applyFont="1" applyFill="1" applyAlignment="1">
      <alignment horizontal="right" vertical="center"/>
    </xf>
    <xf numFmtId="0" fontId="33" fillId="7" borderId="0" xfId="4" applyFont="1" applyFill="1" applyAlignment="1">
      <alignment horizontal="left"/>
    </xf>
    <xf numFmtId="0" fontId="33" fillId="7" borderId="0" xfId="4" applyFont="1" applyFill="1" applyAlignment="1">
      <alignment horizontal="right"/>
    </xf>
    <xf numFmtId="0" fontId="34" fillId="7" borderId="0" xfId="4" applyFont="1" applyFill="1" applyAlignment="1">
      <alignment horizontal="right"/>
    </xf>
    <xf numFmtId="0" fontId="33" fillId="7" borderId="0" xfId="4" applyFont="1" applyFill="1"/>
    <xf numFmtId="0" fontId="32" fillId="7" borderId="0" xfId="4" applyFont="1" applyFill="1"/>
    <xf numFmtId="0" fontId="35" fillId="7" borderId="0" xfId="4" applyFont="1" applyFill="1" applyAlignment="1">
      <alignment horizontal="left"/>
    </xf>
    <xf numFmtId="0" fontId="36" fillId="7" borderId="0" xfId="4" quotePrefix="1" applyFont="1" applyFill="1" applyAlignment="1">
      <alignment horizontal="left"/>
    </xf>
    <xf numFmtId="0" fontId="36" fillId="7" borderId="0" xfId="4" applyFont="1" applyFill="1" applyAlignment="1">
      <alignment horizontal="right"/>
    </xf>
    <xf numFmtId="0" fontId="37" fillId="7" borderId="0" xfId="4" applyFont="1" applyFill="1" applyAlignment="1">
      <alignment horizontal="right"/>
    </xf>
    <xf numFmtId="0" fontId="36" fillId="7" borderId="0" xfId="4" applyFont="1" applyFill="1"/>
    <xf numFmtId="0" fontId="38" fillId="7" borderId="0" xfId="4" applyFont="1" applyFill="1" applyAlignment="1">
      <alignment horizontal="left"/>
    </xf>
    <xf numFmtId="0" fontId="40" fillId="7" borderId="0" xfId="4" applyFont="1" applyFill="1" applyAlignment="1">
      <alignment horizontal="left"/>
    </xf>
    <xf numFmtId="0" fontId="42" fillId="11" borderId="0" xfId="4" applyFont="1" applyFill="1" applyAlignment="1">
      <alignment horizontal="left" vertical="center" indent="1"/>
    </xf>
    <xf numFmtId="0" fontId="42" fillId="11" borderId="0" xfId="4" applyFont="1" applyFill="1" applyAlignment="1">
      <alignment horizontal="right" vertical="center" wrapText="1"/>
    </xf>
    <xf numFmtId="0" fontId="21" fillId="8" borderId="0" xfId="4" applyFont="1" applyFill="1" applyAlignment="1">
      <alignment horizontal="left" vertical="center"/>
    </xf>
    <xf numFmtId="164" fontId="21" fillId="9" borderId="0" xfId="4" applyNumberFormat="1" applyFont="1" applyFill="1" applyAlignment="1">
      <alignment horizontal="right" vertical="center"/>
    </xf>
    <xf numFmtId="164" fontId="20" fillId="9" borderId="0" xfId="4" applyNumberFormat="1" applyFont="1" applyFill="1" applyAlignment="1">
      <alignment horizontal="right" vertical="center"/>
    </xf>
    <xf numFmtId="0" fontId="21" fillId="10" borderId="0" xfId="4" applyFont="1" applyFill="1" applyAlignment="1">
      <alignment horizontal="left" vertical="center"/>
    </xf>
    <xf numFmtId="164" fontId="21" fillId="5" borderId="0" xfId="4" applyNumberFormat="1" applyFont="1" applyFill="1" applyAlignment="1">
      <alignment horizontal="right" vertical="center"/>
    </xf>
    <xf numFmtId="0" fontId="5" fillId="7" borderId="0" xfId="4" applyFont="1" applyFill="1" applyAlignment="1">
      <alignment horizontal="left"/>
    </xf>
    <xf numFmtId="0" fontId="20" fillId="10" borderId="4" xfId="4" applyFont="1" applyFill="1" applyBorder="1" applyAlignment="1">
      <alignment horizontal="left" vertical="center"/>
    </xf>
    <xf numFmtId="164" fontId="20" fillId="5" borderId="4" xfId="4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47" fillId="7" borderId="0" xfId="4" applyFont="1" applyFill="1"/>
    <xf numFmtId="0" fontId="2" fillId="7" borderId="0" xfId="4" applyFont="1" applyFill="1"/>
    <xf numFmtId="0" fontId="48" fillId="7" borderId="0" xfId="4" applyFont="1" applyFill="1"/>
    <xf numFmtId="0" fontId="49" fillId="7" borderId="0" xfId="4" applyFont="1" applyFill="1" applyAlignment="1">
      <alignment vertical="center"/>
    </xf>
    <xf numFmtId="0" fontId="18" fillId="7" borderId="0" xfId="4" quotePrefix="1" applyFont="1" applyFill="1" applyAlignment="1">
      <alignment vertical="center"/>
    </xf>
    <xf numFmtId="0" fontId="50" fillId="7" borderId="0" xfId="4" quotePrefix="1" applyFont="1" applyFill="1" applyAlignment="1">
      <alignment vertical="center"/>
    </xf>
    <xf numFmtId="0" fontId="51" fillId="7" borderId="0" xfId="4" applyFont="1" applyFill="1" applyAlignment="1">
      <alignment vertical="center"/>
    </xf>
    <xf numFmtId="9" fontId="18" fillId="7" borderId="0" xfId="5" applyFont="1" applyFill="1" applyBorder="1" applyAlignment="1">
      <alignment vertical="center"/>
    </xf>
    <xf numFmtId="0" fontId="18" fillId="8" borderId="0" xfId="4" applyFont="1" applyFill="1" applyAlignment="1">
      <alignment horizontal="left" vertical="center"/>
    </xf>
    <xf numFmtId="9" fontId="50" fillId="7" borderId="0" xfId="5" applyFont="1" applyFill="1" applyBorder="1" applyAlignment="1">
      <alignment vertical="center"/>
    </xf>
    <xf numFmtId="0" fontId="50" fillId="8" borderId="0" xfId="4" applyFont="1" applyFill="1" applyAlignment="1">
      <alignment horizontal="left" vertical="center"/>
    </xf>
    <xf numFmtId="0" fontId="50" fillId="7" borderId="0" xfId="4" applyFont="1" applyFill="1" applyAlignment="1">
      <alignment vertical="center"/>
    </xf>
    <xf numFmtId="0" fontId="18" fillId="10" borderId="0" xfId="4" applyFont="1" applyFill="1" applyAlignment="1">
      <alignment horizontal="left" vertical="center"/>
    </xf>
    <xf numFmtId="0" fontId="50" fillId="10" borderId="0" xfId="4" applyFont="1" applyFill="1" applyAlignment="1">
      <alignment horizontal="left" vertical="center"/>
    </xf>
    <xf numFmtId="0" fontId="50" fillId="10" borderId="0" xfId="4" applyFont="1" applyFill="1" applyAlignment="1">
      <alignment horizontal="right" vertical="center"/>
    </xf>
    <xf numFmtId="0" fontId="50" fillId="7" borderId="0" xfId="4" applyFont="1" applyFill="1"/>
    <xf numFmtId="164" fontId="18" fillId="7" borderId="0" xfId="4" applyNumberFormat="1" applyFont="1" applyFill="1" applyAlignment="1">
      <alignment vertical="center"/>
    </xf>
    <xf numFmtId="164" fontId="50" fillId="7" borderId="0" xfId="4" applyNumberFormat="1" applyFont="1" applyFill="1" applyAlignment="1">
      <alignment vertical="center"/>
    </xf>
    <xf numFmtId="0" fontId="52" fillId="7" borderId="0" xfId="4" applyFont="1" applyFill="1"/>
    <xf numFmtId="0" fontId="53" fillId="7" borderId="0" xfId="4" applyFont="1" applyFill="1"/>
    <xf numFmtId="0" fontId="19" fillId="11" borderId="0" xfId="4" applyFont="1" applyFill="1" applyAlignment="1">
      <alignment horizontal="left" vertical="center" wrapText="1" indent="1"/>
    </xf>
    <xf numFmtId="0" fontId="18" fillId="4" borderId="0" xfId="4" applyFont="1" applyFill="1" applyAlignment="1">
      <alignment vertical="center"/>
    </xf>
    <xf numFmtId="0" fontId="51" fillId="4" borderId="0" xfId="4" applyFont="1" applyFill="1" applyAlignment="1">
      <alignment vertical="center"/>
    </xf>
    <xf numFmtId="9" fontId="18" fillId="4" borderId="0" xfId="5" applyFont="1" applyFill="1" applyBorder="1" applyAlignment="1">
      <alignment vertical="center"/>
    </xf>
    <xf numFmtId="0" fontId="18" fillId="10" borderId="0" xfId="4" applyFont="1" applyFill="1" applyAlignment="1">
      <alignment horizontal="right" vertical="center"/>
    </xf>
    <xf numFmtId="0" fontId="18" fillId="7" borderId="0" xfId="4" applyFont="1" applyFill="1"/>
    <xf numFmtId="164" fontId="18" fillId="4" borderId="0" xfId="4" applyNumberFormat="1" applyFont="1" applyFill="1" applyAlignment="1">
      <alignment vertical="center"/>
    </xf>
    <xf numFmtId="164" fontId="39" fillId="5" borderId="4" xfId="4" applyNumberFormat="1" applyFont="1" applyFill="1" applyBorder="1" applyAlignment="1">
      <alignment horizontal="right" vertical="center"/>
    </xf>
    <xf numFmtId="0" fontId="42" fillId="11" borderId="0" xfId="4" applyFont="1" applyFill="1" applyAlignment="1">
      <alignment horizontal="right" vertical="center" indent="1"/>
    </xf>
    <xf numFmtId="0" fontId="14" fillId="6" borderId="0" xfId="0" applyFont="1" applyFill="1" applyAlignment="1">
      <alignment vertical="center"/>
    </xf>
    <xf numFmtId="0" fontId="43" fillId="8" borderId="0" xfId="4" applyFont="1" applyFill="1" applyAlignment="1">
      <alignment horizontal="left" vertical="center"/>
    </xf>
    <xf numFmtId="0" fontId="43" fillId="8" borderId="0" xfId="4" applyFont="1" applyFill="1" applyAlignment="1">
      <alignment horizontal="left" vertical="center" wrapText="1"/>
    </xf>
    <xf numFmtId="164" fontId="4" fillId="6" borderId="5" xfId="4" applyNumberFormat="1" applyFont="1" applyFill="1" applyBorder="1" applyAlignment="1">
      <alignment horizontal="right" vertical="center"/>
    </xf>
    <xf numFmtId="164" fontId="4" fillId="6" borderId="6" xfId="4" applyNumberFormat="1" applyFont="1" applyFill="1" applyBorder="1" applyAlignment="1">
      <alignment horizontal="right" vertical="center"/>
    </xf>
    <xf numFmtId="0" fontId="19" fillId="11" borderId="0" xfId="4" applyFont="1" applyFill="1" applyAlignment="1">
      <alignment horizontal="left" vertical="center" indent="1"/>
    </xf>
    <xf numFmtId="0" fontId="28" fillId="7" borderId="0" xfId="2" applyFont="1" applyFill="1" applyAlignment="1">
      <alignment horizontal="left" vertical="center"/>
    </xf>
    <xf numFmtId="0" fontId="55" fillId="7" borderId="0" xfId="2" applyFont="1" applyFill="1" applyAlignment="1">
      <alignment horizontal="left" vertical="center" indent="1"/>
    </xf>
    <xf numFmtId="0" fontId="48" fillId="7" borderId="0" xfId="4" applyFont="1" applyFill="1" applyAlignment="1">
      <alignment horizontal="center"/>
    </xf>
    <xf numFmtId="0" fontId="18" fillId="7" borderId="0" xfId="4" applyFont="1" applyFill="1" applyAlignment="1">
      <alignment horizontal="center" vertical="center"/>
    </xf>
    <xf numFmtId="0" fontId="57" fillId="7" borderId="0" xfId="4" applyFont="1" applyFill="1" applyAlignment="1">
      <alignment vertical="center"/>
    </xf>
    <xf numFmtId="0" fontId="56" fillId="8" borderId="0" xfId="4" applyFont="1" applyFill="1" applyAlignment="1">
      <alignment horizontal="left" vertical="center"/>
    </xf>
    <xf numFmtId="0" fontId="56" fillId="8" borderId="0" xfId="4" applyFont="1" applyFill="1" applyAlignment="1">
      <alignment horizontal="right" vertical="center"/>
    </xf>
    <xf numFmtId="0" fontId="31" fillId="8" borderId="0" xfId="4" applyFont="1" applyFill="1" applyAlignment="1">
      <alignment horizontal="right" vertical="center"/>
    </xf>
    <xf numFmtId="9" fontId="18" fillId="7" borderId="0" xfId="3" applyFont="1" applyFill="1" applyBorder="1" applyAlignment="1">
      <alignment vertical="center"/>
    </xf>
    <xf numFmtId="0" fontId="18" fillId="8" borderId="0" xfId="4" applyFont="1" applyFill="1" applyAlignment="1">
      <alignment horizontal="left" vertical="center" wrapText="1"/>
    </xf>
    <xf numFmtId="0" fontId="58" fillId="7" borderId="0" xfId="4" applyFont="1" applyFill="1" applyAlignment="1">
      <alignment vertical="center"/>
    </xf>
    <xf numFmtId="0" fontId="28" fillId="7" borderId="0" xfId="2" applyFont="1" applyFill="1" applyAlignment="1">
      <alignment vertical="center"/>
    </xf>
    <xf numFmtId="9" fontId="48" fillId="7" borderId="0" xfId="3" applyFont="1" applyFill="1" applyBorder="1" applyAlignment="1">
      <alignment horizontal="center"/>
    </xf>
    <xf numFmtId="9" fontId="48" fillId="7" borderId="0" xfId="3" applyFont="1" applyFill="1" applyBorder="1"/>
    <xf numFmtId="165" fontId="48" fillId="7" borderId="0" xfId="3" applyNumberFormat="1" applyFont="1" applyFill="1" applyBorder="1"/>
    <xf numFmtId="166" fontId="48" fillId="7" borderId="0" xfId="3" applyNumberFormat="1" applyFont="1" applyFill="1" applyBorder="1"/>
    <xf numFmtId="0" fontId="42" fillId="11" borderId="7" xfId="4" applyFont="1" applyFill="1" applyBorder="1" applyAlignment="1">
      <alignment horizontal="right" vertical="center" wrapText="1"/>
    </xf>
    <xf numFmtId="164" fontId="54" fillId="4" borderId="5" xfId="4" applyNumberFormat="1" applyFont="1" applyFill="1" applyBorder="1" applyAlignment="1">
      <alignment horizontal="right" vertical="center"/>
    </xf>
    <xf numFmtId="0" fontId="42" fillId="11" borderId="7" xfId="4" applyFont="1" applyFill="1" applyBorder="1" applyAlignment="1">
      <alignment horizontal="center" vertical="center" wrapText="1"/>
    </xf>
    <xf numFmtId="164" fontId="54" fillId="4" borderId="7" xfId="4" applyNumberFormat="1" applyFont="1" applyFill="1" applyBorder="1" applyAlignment="1">
      <alignment horizontal="right" vertical="center" indent="1"/>
    </xf>
    <xf numFmtId="164" fontId="55" fillId="4" borderId="7" xfId="4" applyNumberFormat="1" applyFont="1" applyFill="1" applyBorder="1" applyAlignment="1">
      <alignment horizontal="right" vertical="center" indent="1"/>
    </xf>
    <xf numFmtId="164" fontId="4" fillId="6" borderId="5" xfId="4" applyNumberFormat="1" applyFont="1" applyFill="1" applyBorder="1" applyAlignment="1">
      <alignment horizontal="right" vertical="center" indent="1"/>
    </xf>
    <xf numFmtId="164" fontId="21" fillId="9" borderId="0" xfId="4" applyNumberFormat="1" applyFont="1" applyFill="1" applyAlignment="1">
      <alignment horizontal="right" vertical="center" indent="1"/>
    </xf>
    <xf numFmtId="164" fontId="55" fillId="4" borderId="8" xfId="4" applyNumberFormat="1" applyFont="1" applyFill="1" applyBorder="1" applyAlignment="1">
      <alignment horizontal="right" vertical="center" indent="1"/>
    </xf>
    <xf numFmtId="164" fontId="56" fillId="5" borderId="0" xfId="4" applyNumberFormat="1" applyFont="1" applyFill="1" applyAlignment="1">
      <alignment horizontal="right" vertical="center" indent="1"/>
    </xf>
    <xf numFmtId="167" fontId="4" fillId="6" borderId="5" xfId="4" applyNumberFormat="1" applyFont="1" applyFill="1" applyBorder="1" applyAlignment="1">
      <alignment horizontal="right" vertical="center" indent="1"/>
    </xf>
    <xf numFmtId="167" fontId="59" fillId="4" borderId="5" xfId="4" applyNumberFormat="1" applyFont="1" applyFill="1" applyBorder="1" applyAlignment="1">
      <alignment horizontal="right" vertical="center" indent="1"/>
    </xf>
    <xf numFmtId="167" fontId="20" fillId="5" borderId="9" xfId="4" applyNumberFormat="1" applyFont="1" applyFill="1" applyBorder="1" applyAlignment="1">
      <alignment horizontal="right" vertical="center" indent="1"/>
    </xf>
    <xf numFmtId="164" fontId="20" fillId="5" borderId="0" xfId="4" applyNumberFormat="1" applyFont="1" applyFill="1" applyAlignment="1">
      <alignment horizontal="right" vertical="center"/>
    </xf>
    <xf numFmtId="0" fontId="19" fillId="11" borderId="0" xfId="4" applyFont="1" applyFill="1" applyAlignment="1">
      <alignment horizontal="right" vertical="center" wrapText="1"/>
    </xf>
    <xf numFmtId="0" fontId="61" fillId="7" borderId="0" xfId="4" applyFont="1" applyFill="1" applyAlignment="1">
      <alignment horizontal="right"/>
    </xf>
    <xf numFmtId="0" fontId="62" fillId="7" borderId="0" xfId="2" applyFont="1" applyFill="1" applyAlignment="1">
      <alignment horizontal="left" vertical="center"/>
    </xf>
    <xf numFmtId="0" fontId="63" fillId="8" borderId="0" xfId="4" applyFont="1" applyFill="1" applyAlignment="1">
      <alignment horizontal="right" vertical="center"/>
    </xf>
    <xf numFmtId="9" fontId="63" fillId="9" borderId="0" xfId="6" applyFont="1" applyFill="1" applyBorder="1" applyAlignment="1">
      <alignment horizontal="right" vertical="center"/>
    </xf>
    <xf numFmtId="164" fontId="64" fillId="5" borderId="0" xfId="4" applyNumberFormat="1" applyFont="1" applyFill="1" applyAlignment="1">
      <alignment horizontal="right" vertical="center"/>
    </xf>
    <xf numFmtId="0" fontId="63" fillId="7" borderId="0" xfId="4" applyFont="1" applyFill="1" applyAlignment="1">
      <alignment horizontal="right"/>
    </xf>
    <xf numFmtId="0" fontId="65" fillId="7" borderId="0" xfId="4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49" fontId="45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6" fillId="7" borderId="1" xfId="2" applyFont="1" applyFill="1" applyBorder="1" applyAlignment="1">
      <alignment horizontal="left" vertical="center"/>
    </xf>
    <xf numFmtId="0" fontId="16" fillId="7" borderId="2" xfId="2" applyFont="1" applyFill="1" applyBorder="1" applyAlignment="1">
      <alignment horizontal="left" vertical="center"/>
    </xf>
    <xf numFmtId="0" fontId="16" fillId="7" borderId="3" xfId="2" applyFont="1" applyFill="1" applyBorder="1" applyAlignment="1">
      <alignment horizontal="left" vertical="center"/>
    </xf>
    <xf numFmtId="0" fontId="42" fillId="11" borderId="7" xfId="4" applyFont="1" applyFill="1" applyBorder="1" applyAlignment="1">
      <alignment horizontal="center" vertical="center" wrapText="1"/>
    </xf>
    <xf numFmtId="0" fontId="48" fillId="7" borderId="0" xfId="4" applyFont="1" applyFill="1" applyAlignment="1">
      <alignment horizontal="center"/>
    </xf>
    <xf numFmtId="0" fontId="16" fillId="7" borderId="1" xfId="2" applyFont="1" applyFill="1" applyBorder="1" applyAlignment="1">
      <alignment horizontal="left" vertical="center" wrapText="1"/>
    </xf>
    <xf numFmtId="0" fontId="16" fillId="7" borderId="2" xfId="2" applyFont="1" applyFill="1" applyBorder="1" applyAlignment="1">
      <alignment horizontal="left" vertical="center" wrapText="1"/>
    </xf>
    <xf numFmtId="0" fontId="16" fillId="7" borderId="3" xfId="2" applyFont="1" applyFill="1" applyBorder="1" applyAlignment="1">
      <alignment horizontal="left" vertical="center" wrapText="1"/>
    </xf>
    <xf numFmtId="9" fontId="48" fillId="7" borderId="0" xfId="3" applyFont="1" applyFill="1" applyBorder="1" applyAlignment="1">
      <alignment horizontal="center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" xfId="6" builtinId="5"/>
    <cellStyle name="Porcentaje 2" xfId="5" xr:uid="{00000000-0005-0000-0000-000005000000}"/>
    <cellStyle name="Porcentaje 3" xfId="3" xr:uid="{00000000-0005-0000-0000-000006000000}"/>
  </cellStyles>
  <dxfs count="0"/>
  <tableStyles count="0" defaultTableStyle="TableStyleMedium2" defaultPivotStyle="PivotStyleLight16"/>
  <colors>
    <mruColors>
      <color rgb="FF369040"/>
      <color rgb="FFDFE9DB"/>
      <color rgb="FFACD292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864069794361577E-2"/>
          <c:y val="0.28667063419398159"/>
          <c:w val="0.87819059517439757"/>
          <c:h val="0.5261432582555087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302B-4664-A962-C2640B467516}"/>
              </c:ext>
            </c:extLst>
          </c:dPt>
          <c:dPt>
            <c:idx val="1"/>
            <c:bubble3D val="0"/>
            <c:explosion val="6"/>
            <c:spPr>
              <a:solidFill>
                <a:srgbClr val="FFCF37"/>
              </a:solidFill>
            </c:spPr>
            <c:extLst>
              <c:ext xmlns:c16="http://schemas.microsoft.com/office/drawing/2014/chart" uri="{C3380CC4-5D6E-409C-BE32-E72D297353CC}">
                <c16:uniqueId val="{00000003-302B-4664-A962-C2640B467516}"/>
              </c:ext>
            </c:extLst>
          </c:dPt>
          <c:dPt>
            <c:idx val="2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5-302B-4664-A962-C2640B467516}"/>
              </c:ext>
            </c:extLst>
          </c:dPt>
          <c:dPt>
            <c:idx val="3"/>
            <c:bubble3D val="0"/>
            <c:explosion val="4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02B-4664-A962-C2640B467516}"/>
              </c:ext>
            </c:extLst>
          </c:dPt>
          <c:dPt>
            <c:idx val="4"/>
            <c:bubble3D val="0"/>
            <c:explosion val="5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9-302B-4664-A962-C2640B467516}"/>
              </c:ext>
            </c:extLst>
          </c:dPt>
          <c:dPt>
            <c:idx val="5"/>
            <c:bubble3D val="0"/>
            <c:explosion val="9"/>
            <c:spPr>
              <a:solidFill>
                <a:srgbClr val="1F497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02B-4664-A962-C2640B467516}"/>
              </c:ext>
            </c:extLst>
          </c:dPt>
          <c:dPt>
            <c:idx val="6"/>
            <c:bubble3D val="0"/>
            <c:explosion val="6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D-302B-4664-A962-C2640B467516}"/>
              </c:ext>
            </c:extLst>
          </c:dPt>
          <c:dPt>
            <c:idx val="7"/>
            <c:bubble3D val="0"/>
            <c:explosion val="5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F-302B-4664-A962-C2640B467516}"/>
              </c:ext>
            </c:extLst>
          </c:dPt>
          <c:dPt>
            <c:idx val="8"/>
            <c:bubble3D val="0"/>
            <c:explosion val="11"/>
            <c:spPr>
              <a:solidFill>
                <a:sysClr val="windowText" lastClr="000000">
                  <a:lumMod val="50000"/>
                  <a:lumOff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11-302B-4664-A962-C2640B467516}"/>
              </c:ext>
            </c:extLst>
          </c:dPt>
          <c:dLbls>
            <c:dLbl>
              <c:idx val="0"/>
              <c:layout>
                <c:manualLayout>
                  <c:x val="-1.1170223440379812E-2"/>
                  <c:y val="-5.30888921903629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B-4664-A962-C2640B467516}"/>
                </c:ext>
              </c:extLst>
            </c:dLbl>
            <c:dLbl>
              <c:idx val="1"/>
              <c:layout>
                <c:manualLayout>
                  <c:x val="-5.5517279090113733E-3"/>
                  <c:y val="-8.1439088406632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B-4664-A962-C2640B467516}"/>
                </c:ext>
              </c:extLst>
            </c:dLbl>
            <c:dLbl>
              <c:idx val="2"/>
              <c:layout>
                <c:manualLayout>
                  <c:x val="1.6228466609111258E-2"/>
                  <c:y val="-1.4161087006981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B-4664-A962-C2640B467516}"/>
                </c:ext>
              </c:extLst>
            </c:dLbl>
            <c:dLbl>
              <c:idx val="3"/>
              <c:layout>
                <c:manualLayout>
                  <c:x val="4.0074900457082147E-2"/>
                  <c:y val="-1.93556182835636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2B-4664-A962-C2640B467516}"/>
                </c:ext>
              </c:extLst>
            </c:dLbl>
            <c:dLbl>
              <c:idx val="4"/>
              <c:layout>
                <c:manualLayout>
                  <c:x val="2.5382354549431323E-2"/>
                  <c:y val="4.19851481979386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2B-4664-A962-C2640B467516}"/>
                </c:ext>
              </c:extLst>
            </c:dLbl>
            <c:dLbl>
              <c:idx val="5"/>
              <c:layout>
                <c:manualLayout>
                  <c:x val="-4.3783703714869365E-2"/>
                  <c:y val="2.0414371369790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2B-4664-A962-C2640B467516}"/>
                </c:ext>
              </c:extLst>
            </c:dLbl>
            <c:dLbl>
              <c:idx val="6"/>
              <c:layout>
                <c:manualLayout>
                  <c:x val="-5.9752013756901041E-2"/>
                  <c:y val="5.18499305233905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2B-4664-A962-C2640B467516}"/>
                </c:ext>
              </c:extLst>
            </c:dLbl>
            <c:dLbl>
              <c:idx val="7"/>
              <c:layout>
                <c:manualLayout>
                  <c:x val="-3.1413551754306573E-2"/>
                  <c:y val="-8.47832844423858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2B-4664-A962-C2640B467516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2B-4664-A962-C2640B467516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'P3'!$D$12:$L$12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Resto de España</c:v>
                </c:pt>
              </c:strCache>
            </c:strRef>
          </c:cat>
          <c:val>
            <c:numRef>
              <c:f>'P3'!$D$23:$L$23</c:f>
              <c:numCache>
                <c:formatCode>#,##0;\-#,##0;\-</c:formatCode>
                <c:ptCount val="9"/>
                <c:pt idx="0">
                  <c:v>2413</c:v>
                </c:pt>
                <c:pt idx="1">
                  <c:v>4626</c:v>
                </c:pt>
                <c:pt idx="2">
                  <c:v>3290</c:v>
                </c:pt>
                <c:pt idx="3">
                  <c:v>4813</c:v>
                </c:pt>
                <c:pt idx="4">
                  <c:v>1519</c:v>
                </c:pt>
                <c:pt idx="5">
                  <c:v>2018</c:v>
                </c:pt>
                <c:pt idx="6">
                  <c:v>9705</c:v>
                </c:pt>
                <c:pt idx="7">
                  <c:v>9970</c:v>
                </c:pt>
                <c:pt idx="8">
                  <c:v>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2B-4664-A962-C2640B467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9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4681233260164728"/>
          <c:y val="0"/>
          <c:w val="0.77925864765625508"/>
          <c:h val="0.9548122242645702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'P10'!$N$12</c:f>
              <c:strCache>
                <c:ptCount val="1"/>
                <c:pt idx="0">
                  <c:v>Sin asalariados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05-4185-B483-463D77B9852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E05-4185-B483-463D77B9852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E05-4185-B483-463D77B985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E05-4185-B483-463D77B9852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E05-4185-B483-463D77B9852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E05-4185-B483-463D77B9852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E05-4185-B483-463D77B9852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E05-4185-B483-463D77B9852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E05-4185-B483-463D77B98521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'P10'!$N$14:$N$24</c:f>
              <c:numCache>
                <c:formatCode>0%</c:formatCode>
                <c:ptCount val="11"/>
                <c:pt idx="0">
                  <c:v>5.9733171619163132E-2</c:v>
                </c:pt>
                <c:pt idx="1">
                  <c:v>0.24327430392310506</c:v>
                </c:pt>
                <c:pt idx="2">
                  <c:v>0.56009426551453256</c:v>
                </c:pt>
                <c:pt idx="3">
                  <c:v>9.2077087794432549E-2</c:v>
                </c:pt>
                <c:pt idx="4">
                  <c:v>0.22019297036526533</c:v>
                </c:pt>
                <c:pt idx="5">
                  <c:v>0.11053704962610469</c:v>
                </c:pt>
                <c:pt idx="6">
                  <c:v>0.33758978451715882</c:v>
                </c:pt>
                <c:pt idx="7">
                  <c:v>0.14002081498679048</c:v>
                </c:pt>
                <c:pt idx="8">
                  <c:v>2.5849688846337961E-2</c:v>
                </c:pt>
                <c:pt idx="10">
                  <c:v>0.23086647489067477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05-4185-B483-463D77B98521}"/>
            </c:ext>
          </c:extLst>
        </c:ser>
        <c:ser>
          <c:idx val="1"/>
          <c:order val="1"/>
          <c:tx>
            <c:strRef>
              <c:f>'P10'!$O$12</c:f>
              <c:strCache>
                <c:ptCount val="1"/>
                <c:pt idx="0">
                  <c:v>De 1 asalariado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'P10'!$O$14:$O$24</c:f>
              <c:numCache>
                <c:formatCode>0%</c:formatCode>
                <c:ptCount val="11"/>
                <c:pt idx="0">
                  <c:v>4.9423893268647663E-2</c:v>
                </c:pt>
                <c:pt idx="1">
                  <c:v>0.14360340594473175</c:v>
                </c:pt>
                <c:pt idx="2">
                  <c:v>0.23207271911121086</c:v>
                </c:pt>
                <c:pt idx="3">
                  <c:v>5.6150368784201758E-2</c:v>
                </c:pt>
                <c:pt idx="4">
                  <c:v>0.12784286698828395</c:v>
                </c:pt>
                <c:pt idx="5">
                  <c:v>6.8116927260367097E-2</c:v>
                </c:pt>
                <c:pt idx="6">
                  <c:v>0.23174381484437351</c:v>
                </c:pt>
                <c:pt idx="7">
                  <c:v>7.957729565287007E-2</c:v>
                </c:pt>
                <c:pt idx="8">
                  <c:v>4.547630445189086E-2</c:v>
                </c:pt>
                <c:pt idx="10">
                  <c:v>0.13037757510868023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E05-4185-B483-463D77B98521}"/>
            </c:ext>
          </c:extLst>
        </c:ser>
        <c:ser>
          <c:idx val="2"/>
          <c:order val="2"/>
          <c:tx>
            <c:strRef>
              <c:f>'P10'!$P$12</c:f>
              <c:strCache>
                <c:ptCount val="1"/>
                <c:pt idx="0">
                  <c:v>De 2 a 5 asalariados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tx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'P10'!$P$14:$P$24</c:f>
              <c:numCache>
                <c:formatCode>0%</c:formatCode>
                <c:ptCount val="11"/>
                <c:pt idx="0">
                  <c:v>8.9751364463311098E-2</c:v>
                </c:pt>
                <c:pt idx="1">
                  <c:v>0.16784203102961917</c:v>
                </c:pt>
                <c:pt idx="2">
                  <c:v>9.5163281337672545E-2</c:v>
                </c:pt>
                <c:pt idx="3">
                  <c:v>0.12288841303830597</c:v>
                </c:pt>
                <c:pt idx="4">
                  <c:v>0.15541006202618884</c:v>
                </c:pt>
                <c:pt idx="5">
                  <c:v>0.10972127804214819</c:v>
                </c:pt>
                <c:pt idx="6">
                  <c:v>0.16151237031125298</c:v>
                </c:pt>
                <c:pt idx="7">
                  <c:v>0.11648386838523737</c:v>
                </c:pt>
                <c:pt idx="8">
                  <c:v>0.15940641455241741</c:v>
                </c:pt>
                <c:pt idx="10">
                  <c:v>0.13552456753653849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05-4185-B483-463D77B98521}"/>
            </c:ext>
          </c:extLst>
        </c:ser>
        <c:ser>
          <c:idx val="3"/>
          <c:order val="3"/>
          <c:tx>
            <c:strRef>
              <c:f>'P10'!$Q$12</c:f>
              <c:strCache>
                <c:ptCount val="1"/>
                <c:pt idx="0">
                  <c:v>De 6 a 10 asalariados</c:v>
                </c:pt>
              </c:strCache>
            </c:strRef>
          </c:tx>
          <c:spPr>
            <a:solidFill>
              <a:srgbClr val="B3A2C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E05-4185-B483-463D77B98521}"/>
              </c:ext>
            </c:extLst>
          </c:dPt>
          <c:dLbls>
            <c:dLbl>
              <c:idx val="2"/>
              <c:layout>
                <c:manualLayout>
                  <c:x val="2.3529674560392212E-2"/>
                  <c:y val="-5.7628375022179422E-4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algn="ctr">
                    <a:defRPr lang="es-ES" sz="900" b="0" i="0" u="none" strike="noStrike" kern="1200" baseline="0">
                      <a:solidFill>
                        <a:sysClr val="windowText" lastClr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05-4185-B483-463D77B98521}"/>
                </c:ext>
              </c:extLst>
            </c:dLbl>
            <c:dLbl>
              <c:idx val="4"/>
              <c:layout>
                <c:manualLayout>
                  <c:x val="6.0744115413819289E-3"/>
                  <c:y val="5.3015241882041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05-4185-B483-463D77B98521}"/>
                </c:ext>
              </c:extLst>
            </c:dLbl>
            <c:dLbl>
              <c:idx val="5"/>
              <c:layout>
                <c:manualLayout>
                  <c:x val="4.0889235135360734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05-4185-B483-463D77B98521}"/>
                </c:ext>
              </c:extLst>
            </c:dLbl>
            <c:dLbl>
              <c:idx val="6"/>
              <c:layout>
                <c:manualLayout>
                  <c:x val="3.8548316629382531E-2"/>
                  <c:y val="-5.7526692843048977E-4"/>
                </c:manualLayout>
              </c:layout>
              <c:numFmt formatCode="0%" sourceLinked="0"/>
              <c:spPr>
                <a:noFill/>
              </c:spPr>
              <c:txPr>
                <a:bodyPr/>
                <a:lstStyle/>
                <a:p>
                  <a:pPr algn="ctr">
                    <a:defRPr lang="es-ES" sz="900" b="0" i="0" u="none" strike="noStrike" kern="1200" baseline="0">
                      <a:solidFill>
                        <a:sysClr val="windowText" lastClr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05-4185-B483-463D77B98521}"/>
                </c:ext>
              </c:extLst>
            </c:dLbl>
            <c:dLbl>
              <c:idx val="7"/>
              <c:layout>
                <c:manualLayout>
                  <c:x val="2.9334495732203088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E05-4185-B483-463D77B98521}"/>
                </c:ext>
              </c:extLst>
            </c:dLbl>
            <c:dLbl>
              <c:idx val="8"/>
              <c:layout>
                <c:manualLayout>
                  <c:x val="4.5558616127048873E-3"/>
                  <c:y val="2.66216722909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E05-4185-B483-463D77B98521}"/>
                </c:ext>
              </c:extLst>
            </c:dLbl>
            <c:dLbl>
              <c:idx val="10"/>
              <c:layout>
                <c:manualLayout>
                  <c:x val="4.5558086560365581E-3"/>
                  <c:y val="8.34885698929780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E05-4185-B483-463D77B98521}"/>
                </c:ext>
              </c:extLst>
            </c:dLbl>
            <c:spPr>
              <a:noFill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'P10'!$Q$14:$Q$24</c:f>
              <c:numCache>
                <c:formatCode>0%</c:formatCode>
                <c:ptCount val="11"/>
                <c:pt idx="0">
                  <c:v>5.4881746513038204E-2</c:v>
                </c:pt>
                <c:pt idx="1">
                  <c:v>8.2432220655069735E-2</c:v>
                </c:pt>
                <c:pt idx="2">
                  <c:v>3.2880709235776004E-2</c:v>
                </c:pt>
                <c:pt idx="3">
                  <c:v>9.1482274565786337E-2</c:v>
                </c:pt>
                <c:pt idx="4">
                  <c:v>0.10837353549276361</c:v>
                </c:pt>
                <c:pt idx="5">
                  <c:v>8.9191026512576474E-2</c:v>
                </c:pt>
                <c:pt idx="6">
                  <c:v>8.0307262569832408E-2</c:v>
                </c:pt>
                <c:pt idx="7">
                  <c:v>8.2859658954447205E-2</c:v>
                </c:pt>
                <c:pt idx="8">
                  <c:v>0.16419339396840593</c:v>
                </c:pt>
                <c:pt idx="10">
                  <c:v>8.1126404458146825E-2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05-4185-B483-463D77B98521}"/>
            </c:ext>
          </c:extLst>
        </c:ser>
        <c:ser>
          <c:idx val="4"/>
          <c:order val="4"/>
          <c:tx>
            <c:strRef>
              <c:f>'P10'!$R$12</c:f>
              <c:strCache>
                <c:ptCount val="1"/>
                <c:pt idx="0">
                  <c:v>De 11 a 20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2.3362536503963287E-2"/>
                  <c:y val="2.542054477965178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E05-4185-B483-463D77B98521}"/>
                </c:ext>
              </c:extLst>
            </c:dLbl>
            <c:dLbl>
              <c:idx val="6"/>
              <c:layout>
                <c:manualLayout>
                  <c:x val="-3.6712688761213988E-2"/>
                  <c:y val="-3.2276465710481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'P10'!$R$14:$R$24</c:f>
              <c:numCache>
                <c:formatCode>0%</c:formatCode>
                <c:ptCount val="11"/>
                <c:pt idx="0">
                  <c:v>6.6100667070952093E-2</c:v>
                </c:pt>
                <c:pt idx="1">
                  <c:v>8.9954552577965835E-2</c:v>
                </c:pt>
                <c:pt idx="2">
                  <c:v>4.3205027494108407E-2</c:v>
                </c:pt>
                <c:pt idx="3">
                  <c:v>0.10028551034975018</c:v>
                </c:pt>
                <c:pt idx="4">
                  <c:v>0.12801516195727083</c:v>
                </c:pt>
                <c:pt idx="5">
                  <c:v>0.11774303195105371</c:v>
                </c:pt>
                <c:pt idx="6">
                  <c:v>4.838387869114126E-2</c:v>
                </c:pt>
                <c:pt idx="7">
                  <c:v>8.9984789048114647E-2</c:v>
                </c:pt>
                <c:pt idx="8">
                  <c:v>0.15701292484442317</c:v>
                </c:pt>
                <c:pt idx="10">
                  <c:v>8.6608789876291586E-2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E05-4185-B483-463D77B98521}"/>
            </c:ext>
          </c:extLst>
        </c:ser>
        <c:ser>
          <c:idx val="5"/>
          <c:order val="5"/>
          <c:tx>
            <c:strRef>
              <c:f>'P10'!$S$12</c:f>
              <c:strCache>
                <c:ptCount val="1"/>
                <c:pt idx="0">
                  <c:v>De 21 a 40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5.1817919542898961E-3"/>
                  <c:y val="3.1259797911386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E05-4185-B483-463D77B98521}"/>
                </c:ext>
              </c:extLst>
            </c:dLbl>
            <c:dLbl>
              <c:idx val="6"/>
              <c:layout>
                <c:manualLayout>
                  <c:x val="4.0050062578222898E-2"/>
                  <c:y val="1.01682179136363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'P10'!$S$14:$S$24</c:f>
              <c:numCache>
                <c:formatCode>0%</c:formatCode>
                <c:ptCount val="11"/>
                <c:pt idx="0">
                  <c:v>0.10703456640388113</c:v>
                </c:pt>
                <c:pt idx="1">
                  <c:v>8.2850127984119518E-2</c:v>
                </c:pt>
                <c:pt idx="2">
                  <c:v>1.7169790147009315E-2</c:v>
                </c:pt>
                <c:pt idx="3">
                  <c:v>0.16250297406614322</c:v>
                </c:pt>
                <c:pt idx="4">
                  <c:v>0.10578911095796002</c:v>
                </c:pt>
                <c:pt idx="5">
                  <c:v>0.10101971447994562</c:v>
                </c:pt>
                <c:pt idx="6">
                  <c:v>3.2621707901037508E-2</c:v>
                </c:pt>
                <c:pt idx="7">
                  <c:v>8.1338563765911462E-2</c:v>
                </c:pt>
                <c:pt idx="8">
                  <c:v>8.9037817137386316E-2</c:v>
                </c:pt>
                <c:pt idx="10">
                  <c:v>8.1835889629906733E-2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05-4185-B483-463D77B98521}"/>
            </c:ext>
          </c:extLst>
        </c:ser>
        <c:ser>
          <c:idx val="6"/>
          <c:order val="6"/>
          <c:tx>
            <c:strRef>
              <c:f>'P10'!$T$12</c:f>
              <c:strCache>
                <c:ptCount val="1"/>
                <c:pt idx="0">
                  <c:v>De 41 a 100 asalariados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1.5018773466833541E-2"/>
                  <c:y val="2.542054477965178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E05-4185-B483-463D77B98521}"/>
                </c:ext>
              </c:extLst>
            </c:dLbl>
            <c:dLbl>
              <c:idx val="6"/>
              <c:layout>
                <c:manualLayout>
                  <c:x val="-1.501877346683342E-2"/>
                  <c:y val="2.542054477669244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E05-4185-B483-463D77B98521}"/>
                </c:ext>
              </c:extLst>
            </c:dLbl>
            <c:dLbl>
              <c:idx val="8"/>
              <c:layout>
                <c:manualLayout>
                  <c:x val="8.34376303712962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'P10'!$T$14:$T$24</c:f>
              <c:numCache>
                <c:formatCode>0%</c:formatCode>
                <c:ptCount val="11"/>
                <c:pt idx="0">
                  <c:v>0.15524560339599758</c:v>
                </c:pt>
                <c:pt idx="1">
                  <c:v>0.1188423966985321</c:v>
                </c:pt>
                <c:pt idx="2">
                  <c:v>1.9414207159690271E-2</c:v>
                </c:pt>
                <c:pt idx="3">
                  <c:v>0.14810849393290507</c:v>
                </c:pt>
                <c:pt idx="4">
                  <c:v>8.2356995175740869E-2</c:v>
                </c:pt>
                <c:pt idx="5">
                  <c:v>0.15690006798096534</c:v>
                </c:pt>
                <c:pt idx="6">
                  <c:v>2.9030327214684758E-2</c:v>
                </c:pt>
                <c:pt idx="7">
                  <c:v>0.11232087102713954</c:v>
                </c:pt>
                <c:pt idx="8">
                  <c:v>0.21828626136907611</c:v>
                </c:pt>
                <c:pt idx="10">
                  <c:v>0.1030301466699346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E05-4185-B483-463D77B98521}"/>
            </c:ext>
          </c:extLst>
        </c:ser>
        <c:ser>
          <c:idx val="7"/>
          <c:order val="7"/>
          <c:tx>
            <c:strRef>
              <c:f>'P10'!$U$12</c:f>
              <c:strCache>
                <c:ptCount val="1"/>
                <c:pt idx="0">
                  <c:v>Más de 100 asalariados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E05-4185-B483-463D77B98521}"/>
                </c:ext>
              </c:extLst>
            </c:dLbl>
            <c:dLbl>
              <c:idx val="6"/>
              <c:layout>
                <c:manualLayout>
                  <c:x val="2.1693652498694233E-2"/>
                  <c:y val="2.542054478852980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E05-4185-B483-463D77B985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E05-4185-B483-463D77B985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'P10'!$V$14:$V$24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'P10'!$U$14:$U$24</c:f>
              <c:numCache>
                <c:formatCode>0%</c:formatCode>
                <c:ptCount val="11"/>
                <c:pt idx="0">
                  <c:v>0.41782898726500911</c:v>
                </c:pt>
                <c:pt idx="1">
                  <c:v>7.1200961186856815E-2</c:v>
                </c:pt>
                <c:pt idx="2">
                  <c:v>0</c:v>
                </c:pt>
                <c:pt idx="3">
                  <c:v>0.22650487746847489</c:v>
                </c:pt>
                <c:pt idx="4">
                  <c:v>7.2019297036526528E-2</c:v>
                </c:pt>
                <c:pt idx="5">
                  <c:v>0.24677090414683889</c:v>
                </c:pt>
                <c:pt idx="6">
                  <c:v>7.8810853950518761E-2</c:v>
                </c:pt>
                <c:pt idx="7">
                  <c:v>0.29741413817948925</c:v>
                </c:pt>
                <c:pt idx="8">
                  <c:v>0.14073719483006222</c:v>
                </c:pt>
                <c:pt idx="10">
                  <c:v>0.15063015182982675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E05-4185-B483-463D77B9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323134464"/>
        <c:axId val="264321216"/>
        <c:axId val="0"/>
      </c:bar3DChart>
      <c:catAx>
        <c:axId val="323134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64321216"/>
        <c:crosses val="autoZero"/>
        <c:auto val="1"/>
        <c:lblAlgn val="ctr"/>
        <c:lblOffset val="100"/>
        <c:tickMarkSkip val="1"/>
        <c:noMultiLvlLbl val="0"/>
      </c:catAx>
      <c:valAx>
        <c:axId val="26432121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313446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29803645633156933"/>
          <c:y val="0.91643834780694422"/>
          <c:w val="0.64220262204395917"/>
          <c:h val="5.773437869392291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39520397281674"/>
          <c:y val="0.24134160726007012"/>
          <c:w val="0.77024464145879834"/>
          <c:h val="0.459985574322293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3FA-41DC-9D07-08497F9A156C}"/>
              </c:ext>
            </c:extLst>
          </c:dPt>
          <c:dPt>
            <c:idx val="1"/>
            <c:bubble3D val="0"/>
            <c:explosion val="6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13FA-41DC-9D07-08497F9A156C}"/>
              </c:ext>
            </c:extLst>
          </c:dPt>
          <c:dPt>
            <c:idx val="2"/>
            <c:bubble3D val="0"/>
            <c:explosion val="3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13FA-41DC-9D07-08497F9A156C}"/>
              </c:ext>
            </c:extLst>
          </c:dPt>
          <c:dLbls>
            <c:dLbl>
              <c:idx val="0"/>
              <c:layout>
                <c:manualLayout>
                  <c:x val="-5.0488771362350339E-2"/>
                  <c:y val="-9.5786210730291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FA-41DC-9D07-08497F9A156C}"/>
                </c:ext>
              </c:extLst>
            </c:dLbl>
            <c:dLbl>
              <c:idx val="1"/>
              <c:layout>
                <c:manualLayout>
                  <c:x val="3.651371164811295E-2"/>
                  <c:y val="-0.1267609425313244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FA-41DC-9D07-08497F9A156C}"/>
                </c:ext>
              </c:extLst>
            </c:dLbl>
            <c:dLbl>
              <c:idx val="2"/>
              <c:layout>
                <c:manualLayout>
                  <c:x val="4.7668606641561112E-2"/>
                  <c:y val="8.75492238370567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FA-41DC-9D07-08497F9A156C}"/>
                </c:ext>
              </c:extLst>
            </c:dLbl>
            <c:dLbl>
              <c:idx val="3"/>
              <c:layout>
                <c:manualLayout>
                  <c:x val="-0.22962893341133825"/>
                  <c:y val="3.4630563265922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FA-41DC-9D07-08497F9A156C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FA-41DC-9D07-08497F9A156C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FA-41DC-9D07-08497F9A156C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FA-41DC-9D07-08497F9A156C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FA-41DC-9D07-08497F9A156C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FA-41DC-9D07-08497F9A156C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'P11'!$I$12:$K$12</c:f>
              <c:strCache>
                <c:ptCount val="3"/>
                <c:pt idx="0">
                  <c:v>Persona física</c:v>
                </c:pt>
                <c:pt idx="1">
                  <c:v>Sociedad limitada</c:v>
                </c:pt>
                <c:pt idx="2">
                  <c:v>Otras formas jurídicas</c:v>
                </c:pt>
              </c:strCache>
            </c:strRef>
          </c:cat>
          <c:val>
            <c:numRef>
              <c:f>'P11'!$I$26:$K$26</c:f>
              <c:numCache>
                <c:formatCode>#,##0;\-#,##0;\-</c:formatCode>
                <c:ptCount val="3"/>
                <c:pt idx="0">
                  <c:v>32424</c:v>
                </c:pt>
                <c:pt idx="1">
                  <c:v>33689</c:v>
                </c:pt>
                <c:pt idx="2">
                  <c:v>11408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FA-41DC-9D07-08497F9A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hPercent val="186"/>
      <c:rotY val="0"/>
      <c:depthPercent val="2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9580137987637539"/>
          <c:y val="8.1364829396325441E-3"/>
          <c:w val="0.76825395196935886"/>
          <c:h val="0.928805736017691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'P11'!$I$12</c:f>
              <c:strCache>
                <c:ptCount val="1"/>
                <c:pt idx="0">
                  <c:v>Persona física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ED-4B9F-BE3C-094D3A3BEE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CED-4B9F-BE3C-094D3A3BEE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CED-4B9F-BE3C-094D3A3BEE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CED-4B9F-BE3C-094D3A3BEE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CED-4B9F-BE3C-094D3A3BEE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CED-4B9F-BE3C-094D3A3BEE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CED-4B9F-BE3C-094D3A3BEE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CED-4B9F-BE3C-094D3A3BEE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CED-4B9F-BE3C-094D3A3BEEB1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'P11'!$I$14:$I$24</c:f>
              <c:numCache>
                <c:formatCode>0%</c:formatCode>
                <c:ptCount val="11"/>
                <c:pt idx="0">
                  <c:v>0.14493632504548212</c:v>
                </c:pt>
                <c:pt idx="1">
                  <c:v>0.45201901478347178</c:v>
                </c:pt>
                <c:pt idx="2">
                  <c:v>0.86511053753787459</c:v>
                </c:pt>
                <c:pt idx="3">
                  <c:v>0.225077325719724</c:v>
                </c:pt>
                <c:pt idx="4">
                  <c:v>0.44262577532736042</c:v>
                </c:pt>
                <c:pt idx="5">
                  <c:v>0.20108769544527533</c:v>
                </c:pt>
                <c:pt idx="6">
                  <c:v>0.64046288906624105</c:v>
                </c:pt>
                <c:pt idx="7">
                  <c:v>0.22175966696021135</c:v>
                </c:pt>
                <c:pt idx="8">
                  <c:v>0.2173288654858784</c:v>
                </c:pt>
                <c:pt idx="10">
                  <c:v>0.41826085834806054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ED-4B9F-BE3C-094D3A3BEEB1}"/>
            </c:ext>
          </c:extLst>
        </c:ser>
        <c:ser>
          <c:idx val="1"/>
          <c:order val="1"/>
          <c:tx>
            <c:strRef>
              <c:f>'P11'!$J$12</c:f>
              <c:strCache>
                <c:ptCount val="1"/>
                <c:pt idx="0">
                  <c:v>Sociedad limitada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'P11'!$J$14:$J$24</c:f>
              <c:numCache>
                <c:formatCode>0%</c:formatCode>
                <c:ptCount val="11"/>
                <c:pt idx="0">
                  <c:v>0.36719223771983023</c:v>
                </c:pt>
                <c:pt idx="1">
                  <c:v>0.42542966097267931</c:v>
                </c:pt>
                <c:pt idx="2">
                  <c:v>0.10571204129727303</c:v>
                </c:pt>
                <c:pt idx="3">
                  <c:v>0.65964787056864149</c:v>
                </c:pt>
                <c:pt idx="4">
                  <c:v>0.38197794624396969</c:v>
                </c:pt>
                <c:pt idx="5">
                  <c:v>0.48334466349422162</c:v>
                </c:pt>
                <c:pt idx="6">
                  <c:v>0.29958100558659218</c:v>
                </c:pt>
                <c:pt idx="7">
                  <c:v>0.62741173645024417</c:v>
                </c:pt>
                <c:pt idx="8">
                  <c:v>0.59119195787458112</c:v>
                </c:pt>
                <c:pt idx="10">
                  <c:v>0.43457901729853848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ED-4B9F-BE3C-094D3A3BEEB1}"/>
            </c:ext>
          </c:extLst>
        </c:ser>
        <c:ser>
          <c:idx val="2"/>
          <c:order val="2"/>
          <c:tx>
            <c:strRef>
              <c:f>'P11'!$K$12</c:f>
              <c:strCache>
                <c:ptCount val="1"/>
                <c:pt idx="0">
                  <c:v>Otras formas jurídicas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2"/>
              <c:layout>
                <c:manualLayout>
                  <c:x val="2.7225023674780243E-2"/>
                  <c:y val="4.193862559632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ED-4B9F-BE3C-094D3A3BEEB1}"/>
                </c:ext>
              </c:extLst>
            </c:dLbl>
            <c:dLbl>
              <c:idx val="6"/>
              <c:layout>
                <c:manualLayout>
                  <c:x val="1.9129603060736348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ED-4B9F-BE3C-094D3A3BEEB1}"/>
                </c:ext>
              </c:extLst>
            </c:dLbl>
            <c:dLbl>
              <c:idx val="7"/>
              <c:layout>
                <c:manualLayout>
                  <c:x val="1.05652386013552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ED-4B9F-BE3C-094D3A3BEEB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ED-4B9F-BE3C-094D3A3BEEB1}"/>
                </c:ext>
              </c:extLst>
            </c:dLbl>
            <c:dLbl>
              <c:idx val="10"/>
              <c:layout>
                <c:manualLayout>
                  <c:x val="3.82592061214715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ED-4B9F-BE3C-094D3A3BE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'P11'!$N$14:$N$24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'P11'!$K$14:$K$24</c:f>
              <c:numCache>
                <c:formatCode>0%</c:formatCode>
                <c:ptCount val="11"/>
                <c:pt idx="0">
                  <c:v>0.48787143723468768</c:v>
                </c:pt>
                <c:pt idx="1">
                  <c:v>0.12255132424384893</c:v>
                </c:pt>
                <c:pt idx="2">
                  <c:v>2.9177421164852429E-2</c:v>
                </c:pt>
                <c:pt idx="3">
                  <c:v>0.11527480371163455</c:v>
                </c:pt>
                <c:pt idx="4">
                  <c:v>0.17539627842866989</c:v>
                </c:pt>
                <c:pt idx="5">
                  <c:v>0.31556764106050306</c:v>
                </c:pt>
                <c:pt idx="6">
                  <c:v>5.9956105347166798E-2</c:v>
                </c:pt>
                <c:pt idx="7">
                  <c:v>0.15082859658954448</c:v>
                </c:pt>
                <c:pt idx="8">
                  <c:v>0.19147917663954045</c:v>
                </c:pt>
                <c:pt idx="10">
                  <c:v>0.14716012435340101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ED-4B9F-BE3C-094D3A3B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49421824"/>
        <c:axId val="49408256"/>
        <c:axId val="0"/>
      </c:bar3DChart>
      <c:catAx>
        <c:axId val="49421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49408256"/>
        <c:crosses val="autoZero"/>
        <c:auto val="1"/>
        <c:lblAlgn val="ctr"/>
        <c:lblOffset val="100"/>
        <c:tickMarkSkip val="1"/>
        <c:noMultiLvlLbl val="0"/>
      </c:catAx>
      <c:valAx>
        <c:axId val="49408256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4942182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32182843649398196"/>
          <c:y val="0.92360413405297637"/>
          <c:w val="0.63987563538028835"/>
          <c:h val="4.7838426976288928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437941391346717E-2"/>
          <c:y val="0.22248059418104651"/>
          <c:w val="0.81888880887965354"/>
          <c:h val="0.4876193667280951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B56-409B-B261-D3EA5BFD1693}"/>
              </c:ext>
            </c:extLst>
          </c:dPt>
          <c:dPt>
            <c:idx val="1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0B56-409B-B261-D3EA5BFD1693}"/>
              </c:ext>
            </c:extLst>
          </c:dPt>
          <c:dLbls>
            <c:dLbl>
              <c:idx val="0"/>
              <c:layout>
                <c:manualLayout>
                  <c:x val="-1.3308439537841275E-2"/>
                  <c:y val="-0.1375557044731110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6-409B-B261-D3EA5BFD1693}"/>
                </c:ext>
              </c:extLst>
            </c:dLbl>
            <c:dLbl>
              <c:idx val="1"/>
              <c:layout>
                <c:manualLayout>
                  <c:x val="-2.7278188164623879E-2"/>
                  <c:y val="0.2127721002959736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6-409B-B261-D3EA5BFD1693}"/>
                </c:ext>
              </c:extLst>
            </c:dLbl>
            <c:dLbl>
              <c:idx val="2"/>
              <c:layout>
                <c:manualLayout>
                  <c:x val="2.3539438812535767E-2"/>
                  <c:y val="8.50076474253668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6-409B-B261-D3EA5BFD1693}"/>
                </c:ext>
              </c:extLst>
            </c:dLbl>
            <c:dLbl>
              <c:idx val="3"/>
              <c:layout>
                <c:manualLayout>
                  <c:x val="-5.7398412385406945E-2"/>
                  <c:y val="9.338139342129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6-409B-B261-D3EA5BFD1693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6-409B-B261-D3EA5BFD1693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56-409B-B261-D3EA5BFD1693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56-409B-B261-D3EA5BFD1693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56-409B-B261-D3EA5BFD1693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56-409B-B261-D3EA5BFD1693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'P15'!$Q$11:$R$12</c:f>
              <c:multiLvlStrCache>
                <c:ptCount val="2"/>
                <c:lvl>
                  <c:pt idx="0">
                    <c:v>Hombres</c:v>
                  </c:pt>
                  <c:pt idx="1">
                    <c:v>Mujeres</c:v>
                  </c:pt>
                </c:lvl>
                <c:lvl>
                  <c:pt idx="0">
                    <c:v>Total</c:v>
                  </c:pt>
                </c:lvl>
              </c:multiLvlStrCache>
            </c:multiLvlStrRef>
          </c:cat>
          <c:val>
            <c:numRef>
              <c:f>'P15'!$Q$24:$R$24</c:f>
              <c:numCache>
                <c:formatCode>#,##0;\-#,##0;\-</c:formatCode>
                <c:ptCount val="2"/>
                <c:pt idx="0">
                  <c:v>41709</c:v>
                </c:pt>
                <c:pt idx="1">
                  <c:v>35812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56-409B-B261-D3EA5BFD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79072928383953"/>
          <c:y val="0.19128786195495673"/>
          <c:w val="0.7919916503660116"/>
          <c:h val="0.47343484003438824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1-0936-4F17-80F2-6E5860DF4C3A}"/>
              </c:ext>
            </c:extLst>
          </c:dPt>
          <c:dPt>
            <c:idx val="1"/>
            <c:bubble3D val="0"/>
            <c:spPr>
              <a:solidFill>
                <a:srgbClr val="9F5FCF"/>
              </a:solidFill>
            </c:spPr>
            <c:extLst>
              <c:ext xmlns:c16="http://schemas.microsoft.com/office/drawing/2014/chart" uri="{C3380CC4-5D6E-409C-BE32-E72D297353CC}">
                <c16:uniqueId val="{00000003-0936-4F17-80F2-6E5860DF4C3A}"/>
              </c:ext>
            </c:extLst>
          </c:dPt>
          <c:dLbls>
            <c:dLbl>
              <c:idx val="0"/>
              <c:layout>
                <c:manualLayout>
                  <c:x val="-3.8335442444694411E-2"/>
                  <c:y val="-7.0847850045327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36-4F17-80F2-6E5860DF4C3A}"/>
                </c:ext>
              </c:extLst>
            </c:dLbl>
            <c:dLbl>
              <c:idx val="1"/>
              <c:layout>
                <c:manualLayout>
                  <c:x val="1.8331927259092506E-2"/>
                  <c:y val="0.20979833620704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6-4F17-80F2-6E5860DF4C3A}"/>
                </c:ext>
              </c:extLst>
            </c:dLbl>
            <c:dLbl>
              <c:idx val="2"/>
              <c:layout>
                <c:manualLayout>
                  <c:x val="2.3539438812535767E-2"/>
                  <c:y val="8.50076474253668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36-4F17-80F2-6E5860DF4C3A}"/>
                </c:ext>
              </c:extLst>
            </c:dLbl>
            <c:dLbl>
              <c:idx val="3"/>
              <c:layout>
                <c:manualLayout>
                  <c:x val="-5.7398412385406945E-2"/>
                  <c:y val="9.3381393421293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36-4F17-80F2-6E5860DF4C3A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36-4F17-80F2-6E5860DF4C3A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36-4F17-80F2-6E5860DF4C3A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36-4F17-80F2-6E5860DF4C3A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36-4F17-80F2-6E5860DF4C3A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36-4F17-80F2-6E5860DF4C3A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'P15'!$S$12:$T$12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'P15'!$S$24:$T$24</c:f>
              <c:numCache>
                <c:formatCode>#,##0;\-#,##0;\-</c:formatCode>
                <c:ptCount val="2"/>
                <c:pt idx="0">
                  <c:v>55497</c:v>
                </c:pt>
                <c:pt idx="1">
                  <c:v>22024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36-4F17-80F2-6E5860DF4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4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780287645039845"/>
          <c:y val="1.0392758533577745E-2"/>
          <c:w val="0.67359437536371303"/>
          <c:h val="0.8930498251547500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'P15'!$M$28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8D-4D3B-A8CE-00463C7DA73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8D-4D3B-A8CE-00463C7DA73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8D-4D3B-A8CE-00463C7DA73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8D-4D3B-A8CE-00463C7DA73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8D-4D3B-A8CE-00463C7DA73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8D-4D3B-A8CE-00463C7DA73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8D-4D3B-A8CE-00463C7DA73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8D-4D3B-A8CE-00463C7DA7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D-4D3B-A8CE-00463C7DA730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D-4D3B-A8CE-00463C7DA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'P15'!$M$29:$M$39</c:f>
              <c:numCache>
                <c:formatCode>#,##0.0%;#,##0.0%;\-</c:formatCode>
                <c:ptCount val="11"/>
                <c:pt idx="0">
                  <c:v>-0.36618325642715888</c:v>
                </c:pt>
                <c:pt idx="1">
                  <c:v>-0.52344759443642164</c:v>
                </c:pt>
                <c:pt idx="2">
                  <c:v>-0.4940837863767189</c:v>
                </c:pt>
                <c:pt idx="3">
                  <c:v>-0.54800872885979268</c:v>
                </c:pt>
                <c:pt idx="4">
                  <c:v>-0.51974156496769564</c:v>
                </c:pt>
                <c:pt idx="5">
                  <c:v>-0.58023914411579613</c:v>
                </c:pt>
                <c:pt idx="6">
                  <c:v>-0.62060810810810818</c:v>
                </c:pt>
                <c:pt idx="7">
                  <c:v>-0.43878625442710828</c:v>
                </c:pt>
                <c:pt idx="8">
                  <c:v>-0.33264781491002571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8D-4D3B-A8CE-00463C7DA730}"/>
            </c:ext>
          </c:extLst>
        </c:ser>
        <c:ser>
          <c:idx val="1"/>
          <c:order val="1"/>
          <c:tx>
            <c:strRef>
              <c:f>'P15'!$N$28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8D-4D3B-A8CE-00463C7DA73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'P15'!$N$29:$N$39</c:f>
              <c:numCache>
                <c:formatCode>0.0%</c:formatCode>
                <c:ptCount val="11"/>
                <c:pt idx="0">
                  <c:v>0.63381674357284112</c:v>
                </c:pt>
                <c:pt idx="1">
                  <c:v>0.47655240556357831</c:v>
                </c:pt>
                <c:pt idx="2">
                  <c:v>0.5059162136232811</c:v>
                </c:pt>
                <c:pt idx="3">
                  <c:v>0.45199127114020726</c:v>
                </c:pt>
                <c:pt idx="4">
                  <c:v>0.48025843503230436</c:v>
                </c:pt>
                <c:pt idx="5">
                  <c:v>0.41976085588420392</c:v>
                </c:pt>
                <c:pt idx="6">
                  <c:v>0.37939189189189193</c:v>
                </c:pt>
                <c:pt idx="7">
                  <c:v>0.56121374557289172</c:v>
                </c:pt>
                <c:pt idx="8">
                  <c:v>0.66735218508997429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8D-4D3B-A8CE-00463C7DA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7493632"/>
        <c:axId val="326829184"/>
        <c:axId val="0"/>
      </c:bar3DChart>
      <c:catAx>
        <c:axId val="327493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29184"/>
        <c:crosses val="autoZero"/>
        <c:auto val="1"/>
        <c:lblAlgn val="ctr"/>
        <c:lblOffset val="100"/>
        <c:tickMarkSkip val="1"/>
        <c:noMultiLvlLbl val="0"/>
      </c:catAx>
      <c:valAx>
        <c:axId val="326829184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7493632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r"/>
      <c:layout>
        <c:manualLayout>
          <c:xMode val="edge"/>
          <c:yMode val="edge"/>
          <c:x val="0.80923597548014448"/>
          <c:y val="0.35522340480868297"/>
          <c:w val="0.12457163747932015"/>
          <c:h val="0.18962579695714571"/>
        </c:manualLayout>
      </c:layout>
      <c:overlay val="0"/>
      <c:txPr>
        <a:bodyPr/>
        <a:lstStyle/>
        <a:p>
          <a:pPr algn="ctr">
            <a:defRPr lang="es-ES" sz="8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4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780287645039845"/>
          <c:y val="1.0392758533577745E-2"/>
          <c:w val="0.67359437536371303"/>
          <c:h val="0.8930498251547500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'P15'!$O$28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07-4AA9-949B-EFBF10E6004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07-4AA9-949B-EFBF10E6004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707-4AA9-949B-EFBF10E6004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07-4AA9-949B-EFBF10E6004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07-4AA9-949B-EFBF10E6004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07-4AA9-949B-EFBF10E6004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07-4AA9-949B-EFBF10E6004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707-4AA9-949B-EFBF10E600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07-4AA9-949B-EFBF10E60040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7-4AA9-949B-EFBF10E600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'P15'!$O$29:$O$39</c:f>
              <c:numCache>
                <c:formatCode>#,##0.0%;#,##0.0%;\-</c:formatCode>
                <c:ptCount val="11"/>
                <c:pt idx="0">
                  <c:v>-0.49242424242424243</c:v>
                </c:pt>
                <c:pt idx="1">
                  <c:v>-0.49248245907116606</c:v>
                </c:pt>
                <c:pt idx="2">
                  <c:v>-0.55809128630705396</c:v>
                </c:pt>
                <c:pt idx="3">
                  <c:v>-0.78398510242085673</c:v>
                </c:pt>
                <c:pt idx="4">
                  <c:v>-0.7033846153846155</c:v>
                </c:pt>
                <c:pt idx="5">
                  <c:v>-0.74874874874874864</c:v>
                </c:pt>
                <c:pt idx="6">
                  <c:v>-0.74537037037037035</c:v>
                </c:pt>
                <c:pt idx="7">
                  <c:v>-0.6046966731898239</c:v>
                </c:pt>
                <c:pt idx="8">
                  <c:v>-0.34027777777777779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07-4AA9-949B-EFBF10E60040}"/>
            </c:ext>
          </c:extLst>
        </c:ser>
        <c:ser>
          <c:idx val="1"/>
          <c:order val="1"/>
          <c:tx>
            <c:strRef>
              <c:f>'P15'!$P$28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7-4AA9-949B-EFBF10E6004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'P15'!$P$29:$P$39</c:f>
              <c:numCache>
                <c:formatCode>0.0%</c:formatCode>
                <c:ptCount val="11"/>
                <c:pt idx="0">
                  <c:v>0.50757575757575768</c:v>
                </c:pt>
                <c:pt idx="1">
                  <c:v>0.50751754092883394</c:v>
                </c:pt>
                <c:pt idx="2">
                  <c:v>0.44190871369294604</c:v>
                </c:pt>
                <c:pt idx="3">
                  <c:v>0.21601489757914341</c:v>
                </c:pt>
                <c:pt idx="4">
                  <c:v>0.29661538461538461</c:v>
                </c:pt>
                <c:pt idx="5">
                  <c:v>0.2512512512512512</c:v>
                </c:pt>
                <c:pt idx="6">
                  <c:v>0.25462962962962965</c:v>
                </c:pt>
                <c:pt idx="7">
                  <c:v>0.39530332681017616</c:v>
                </c:pt>
                <c:pt idx="8">
                  <c:v>0.65972222222222232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07-4AA9-949B-EFBF10E6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7495168"/>
        <c:axId val="326831488"/>
        <c:axId val="0"/>
      </c:bar3DChart>
      <c:catAx>
        <c:axId val="327495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31488"/>
        <c:crosses val="autoZero"/>
        <c:auto val="1"/>
        <c:lblAlgn val="ctr"/>
        <c:lblOffset val="100"/>
        <c:tickMarkSkip val="1"/>
        <c:noMultiLvlLbl val="0"/>
      </c:catAx>
      <c:valAx>
        <c:axId val="326831488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327495168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r"/>
      <c:layout>
        <c:manualLayout>
          <c:xMode val="edge"/>
          <c:yMode val="edge"/>
          <c:x val="0.77316166703858369"/>
          <c:y val="0.33054816008200427"/>
          <c:w val="0.17566838811140512"/>
          <c:h val="0.18962579695714571"/>
        </c:manualLayout>
      </c:layout>
      <c:overlay val="0"/>
      <c:txPr>
        <a:bodyPr/>
        <a:lstStyle/>
        <a:p>
          <a:pPr algn="ctr">
            <a:defRPr lang="es-ES" sz="8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321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3599779100010689"/>
          <c:y val="1.6843125378558442E-2"/>
          <c:w val="0.84137397418082915"/>
          <c:h val="0.916038417635468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v>Asalariados</c:v>
          </c:tx>
          <c:spPr>
            <a:solidFill>
              <a:srgbClr val="B4AA7A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CF-4C5F-B920-34B979EE091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CF-4C5F-B920-34B979EE091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CF-4C5F-B920-34B979EE091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CF-4C5F-B920-34B979EE091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BCF-4C5F-B920-34B979EE09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BCF-4C5F-B920-34B979EE091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BCF-4C5F-B920-34B979EE091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CF-4C5F-B920-34B979EE091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CF-4C5F-B920-34B979EE0914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'P15'!$R$29:$R$39</c:f>
              <c:numCache>
                <c:formatCode>#,##0.0%;#,##0.0%;\-</c:formatCode>
                <c:ptCount val="11"/>
                <c:pt idx="0">
                  <c:v>-0.33687083080654945</c:v>
                </c:pt>
                <c:pt idx="1">
                  <c:v>-0.35976597189573212</c:v>
                </c:pt>
                <c:pt idx="2">
                  <c:v>-0.17338121422960387</c:v>
                </c:pt>
                <c:pt idx="3">
                  <c:v>-0.47799191054009044</c:v>
                </c:pt>
                <c:pt idx="4">
                  <c:v>-0.37422467263955894</c:v>
                </c:pt>
                <c:pt idx="5">
                  <c:v>-0.5014276002719239</c:v>
                </c:pt>
                <c:pt idx="6">
                  <c:v>-0.36652035115722265</c:v>
                </c:pt>
                <c:pt idx="7">
                  <c:v>-0.36698422864462416</c:v>
                </c:pt>
                <c:pt idx="8">
                  <c:v>-0.30971756821445667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CF-4C5F-B920-34B979EE0914}"/>
            </c:ext>
          </c:extLst>
        </c:ser>
        <c:ser>
          <c:idx val="2"/>
          <c:order val="1"/>
          <c:tx>
            <c:v>No asalariados</c:v>
          </c:tx>
          <c:spPr>
            <a:solidFill>
              <a:srgbClr val="9F5FC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-2.27463286836483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CF-4C5F-B920-34B979EE0914}"/>
                </c:ext>
              </c:extLst>
            </c:dLbl>
            <c:dLbl>
              <c:idx val="8"/>
              <c:layout>
                <c:manualLayout>
                  <c:x val="-2.56952413322435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CF-4C5F-B920-34B979EE09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'P15'!$S$29:$S$39</c:f>
              <c:numCache>
                <c:formatCode>#,##0.0%;#,##0.0%;\-</c:formatCode>
                <c:ptCount val="11"/>
                <c:pt idx="0">
                  <c:v>-3.9417828987265008E-2</c:v>
                </c:pt>
                <c:pt idx="1">
                  <c:v>-0.15399885075484512</c:v>
                </c:pt>
                <c:pt idx="2">
                  <c:v>-0.36224890584670633</c:v>
                </c:pt>
                <c:pt idx="3">
                  <c:v>-0.10016654770402093</c:v>
                </c:pt>
                <c:pt idx="4">
                  <c:v>-0.19693314955203309</c:v>
                </c:pt>
                <c:pt idx="5">
                  <c:v>-0.10169952413324269</c:v>
                </c:pt>
                <c:pt idx="6">
                  <c:v>-0.30516759776536312</c:v>
                </c:pt>
                <c:pt idx="7">
                  <c:v>-9.8951244896325355E-2</c:v>
                </c:pt>
                <c:pt idx="8">
                  <c:v>-2.3456199138343705E-2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CF-4C5F-B920-34B979EE0914}"/>
            </c:ext>
          </c:extLst>
        </c:ser>
        <c:ser>
          <c:idx val="1"/>
          <c:order val="2"/>
          <c:tx>
            <c:v>"Mujeres Asalariadas"</c:v>
          </c:tx>
          <c:spPr>
            <a:solidFill>
              <a:srgbClr val="B4AA7A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CF-4C5F-B920-34B979EE09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'P15'!$T$29:$T$39</c:f>
              <c:numCache>
                <c:formatCode>#,##0.0%;#,##0.0%;\-</c:formatCode>
                <c:ptCount val="11"/>
                <c:pt idx="0">
                  <c:v>0.58308065494238936</c:v>
                </c:pt>
                <c:pt idx="1">
                  <c:v>0.32753486914276758</c:v>
                </c:pt>
                <c:pt idx="2">
                  <c:v>0.17753338570306362</c:v>
                </c:pt>
                <c:pt idx="3">
                  <c:v>0.39424220794670473</c:v>
                </c:pt>
                <c:pt idx="4">
                  <c:v>0.34579600275671951</c:v>
                </c:pt>
                <c:pt idx="5">
                  <c:v>0.36274643099932019</c:v>
                </c:pt>
                <c:pt idx="6">
                  <c:v>0.22406225059856344</c:v>
                </c:pt>
                <c:pt idx="7">
                  <c:v>0.46937795212553041</c:v>
                </c:pt>
                <c:pt idx="8">
                  <c:v>0.62134992819530876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CF-4C5F-B920-34B979EE0914}"/>
            </c:ext>
          </c:extLst>
        </c:ser>
        <c:ser>
          <c:idx val="3"/>
          <c:order val="3"/>
          <c:tx>
            <c:v>"Mujeres No Asalariadas"</c:v>
          </c:tx>
          <c:spPr>
            <a:solidFill>
              <a:srgbClr val="9F5FC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2.7088564494823667E-2"/>
                  <c:y val="3.4200711060701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CF-4C5F-B920-34B979EE0914}"/>
                </c:ext>
              </c:extLst>
            </c:dLbl>
            <c:dLbl>
              <c:idx val="3"/>
              <c:layout>
                <c:manualLayout>
                  <c:x val="2.46659815005138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CF-4C5F-B920-34B979EE0914}"/>
                </c:ext>
              </c:extLst>
            </c:dLbl>
            <c:dLbl>
              <c:idx val="5"/>
              <c:layout>
                <c:manualLayout>
                  <c:x val="2.2849462365591398E-2"/>
                  <c:y val="5.383942392443181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CF-4C5F-B920-34B979EE0914}"/>
                </c:ext>
              </c:extLst>
            </c:dLbl>
            <c:dLbl>
              <c:idx val="7"/>
              <c:layout>
                <c:manualLayout>
                  <c:x val="5.0970731199633818E-3"/>
                  <c:y val="3.4197802836972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CF-4C5F-B920-34B979EE0914}"/>
                </c:ext>
              </c:extLst>
            </c:dLbl>
            <c:dLbl>
              <c:idx val="8"/>
              <c:layout>
                <c:manualLayout>
                  <c:x val="2.8383250654819326E-2"/>
                  <c:y val="5.383942391816407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CF-4C5F-B920-34B979EE09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BCF-4C5F-B920-34B979EE0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chemeClr val="tx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'P15'!$V$14:$V$23</c:f>
              <c:strCache>
                <c:ptCount val="9"/>
                <c:pt idx="0">
                  <c:v>Patrimonio cultural, 
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'P15'!$U$29:$U$39</c:f>
              <c:numCache>
                <c:formatCode>#,##0.0%;#,##0.0%;\-</c:formatCode>
                <c:ptCount val="11"/>
                <c:pt idx="0">
                  <c:v>4.0630685263796242E-2</c:v>
                </c:pt>
                <c:pt idx="1">
                  <c:v>0.15870030820665518</c:v>
                </c:pt>
                <c:pt idx="2">
                  <c:v>0.28683649422062618</c:v>
                </c:pt>
                <c:pt idx="3">
                  <c:v>2.7599333809183915E-2</c:v>
                </c:pt>
                <c:pt idx="4">
                  <c:v>8.3046175051688487E-2</c:v>
                </c:pt>
                <c:pt idx="5">
                  <c:v>3.4126444595513256E-2</c:v>
                </c:pt>
                <c:pt idx="6">
                  <c:v>0.10424980047885075</c:v>
                </c:pt>
                <c:pt idx="7">
                  <c:v>6.4686574333520139E-2</c:v>
                </c:pt>
                <c:pt idx="8">
                  <c:v>4.547630445189086E-2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BCF-4C5F-B920-34B979EE0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328115712"/>
        <c:axId val="326833792"/>
        <c:axId val="0"/>
      </c:bar3DChart>
      <c:catAx>
        <c:axId val="32811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>
                <a:lumMod val="65000"/>
                <a:lumOff val="35000"/>
              </a:sysClr>
            </a:solidFill>
          </a:ln>
        </c:spPr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6833792"/>
        <c:crosses val="autoZero"/>
        <c:auto val="1"/>
        <c:lblAlgn val="ctr"/>
        <c:lblOffset val="100"/>
        <c:tickMarkSkip val="1"/>
        <c:noMultiLvlLbl val="0"/>
      </c:catAx>
      <c:valAx>
        <c:axId val="326833792"/>
        <c:scaling>
          <c:orientation val="minMax"/>
          <c:max val="1"/>
          <c:min val="-1"/>
        </c:scaling>
        <c:delete val="0"/>
        <c:axPos val="b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high"/>
        <c:spPr>
          <a:ln>
            <a:solidFill>
              <a:sysClr val="windowText" lastClr="000000">
                <a:lumMod val="75000"/>
                <a:lumOff val="25000"/>
              </a:sysClr>
            </a:solidFill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328115712"/>
        <c:crosses val="max"/>
        <c:crossBetween val="between"/>
        <c:majorUnit val="0.25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792926568723208"/>
          <c:y val="0.88511972557022134"/>
          <c:w val="0.44947730454556489"/>
          <c:h val="4.3573860959687738E-2"/>
        </c:manualLayout>
      </c:layout>
      <c:overlay val="0"/>
      <c:txPr>
        <a:bodyPr/>
        <a:lstStyle/>
        <a:p>
          <a:pPr algn="ctr">
            <a:defRPr lang="es-ES" sz="900" b="0" i="0" u="none" strike="noStrike" kern="1200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89"/>
      <c:rotY val="0"/>
      <c:depthPercent val="16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9086372108624764"/>
          <c:y val="3.3643982907933592E-3"/>
          <c:w val="0.8457160706871002"/>
          <c:h val="0.93629871197980352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CC221"/>
              </a:solidFill>
            </c:spPr>
            <c:extLst>
              <c:ext xmlns:c16="http://schemas.microsoft.com/office/drawing/2014/chart" uri="{C3380CC4-5D6E-409C-BE32-E72D297353CC}">
                <c16:uniqueId val="{00000001-9380-442D-8A64-6232174D0F02}"/>
              </c:ext>
            </c:extLst>
          </c:dPt>
          <c:dPt>
            <c:idx val="1"/>
            <c:invertIfNegative val="0"/>
            <c:bubble3D val="0"/>
            <c:spPr>
              <a:solidFill>
                <a:srgbClr val="89BB3D"/>
              </a:solidFill>
            </c:spPr>
            <c:extLst>
              <c:ext xmlns:c16="http://schemas.microsoft.com/office/drawing/2014/chart" uri="{C3380CC4-5D6E-409C-BE32-E72D297353CC}">
                <c16:uniqueId val="{00000003-9380-442D-8A64-6232174D0F02}"/>
              </c:ext>
            </c:extLst>
          </c:dPt>
          <c:dPt>
            <c:idx val="2"/>
            <c:invertIfNegative val="0"/>
            <c:bubble3D val="0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5-9380-442D-8A64-6232174D0F02}"/>
              </c:ext>
            </c:extLst>
          </c:dPt>
          <c:dPt>
            <c:idx val="3"/>
            <c:invertIfNegative val="0"/>
            <c:bubble3D val="0"/>
            <c:spPr>
              <a:solidFill>
                <a:srgbClr val="EF8E6B"/>
              </a:solidFill>
            </c:spPr>
            <c:extLst>
              <c:ext xmlns:c16="http://schemas.microsoft.com/office/drawing/2014/chart" uri="{C3380CC4-5D6E-409C-BE32-E72D297353CC}">
                <c16:uniqueId val="{00000007-9380-442D-8A64-6232174D0F02}"/>
              </c:ext>
            </c:extLst>
          </c:dPt>
          <c:dPt>
            <c:idx val="4"/>
            <c:invertIfNegative val="0"/>
            <c:bubble3D val="0"/>
            <c:spPr>
              <a:solidFill>
                <a:srgbClr val="9374AE"/>
              </a:solidFill>
            </c:spPr>
            <c:extLst>
              <c:ext xmlns:c16="http://schemas.microsoft.com/office/drawing/2014/chart" uri="{C3380CC4-5D6E-409C-BE32-E72D297353CC}">
                <c16:uniqueId val="{00000009-9380-442D-8A64-6232174D0F02}"/>
              </c:ext>
            </c:extLst>
          </c:dPt>
          <c:dPt>
            <c:idx val="5"/>
            <c:invertIfNegative val="0"/>
            <c:bubble3D val="0"/>
            <c:spPr>
              <a:solidFill>
                <a:srgbClr val="27B9E8"/>
              </a:solidFill>
            </c:spPr>
            <c:extLst>
              <c:ext xmlns:c16="http://schemas.microsoft.com/office/drawing/2014/chart" uri="{C3380CC4-5D6E-409C-BE32-E72D297353CC}">
                <c16:uniqueId val="{0000000B-9380-442D-8A64-6232174D0F02}"/>
              </c:ext>
            </c:extLst>
          </c:dPt>
          <c:dPt>
            <c:idx val="6"/>
            <c:invertIfNegative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D-9380-442D-8A64-6232174D0F02}"/>
              </c:ext>
            </c:extLst>
          </c:dPt>
          <c:dPt>
            <c:idx val="7"/>
            <c:invertIfNegative val="0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F-9380-442D-8A64-6232174D0F02}"/>
              </c:ext>
            </c:extLst>
          </c:dPt>
          <c:dPt>
            <c:idx val="8"/>
            <c:invertIfNegative val="0"/>
            <c:bubble3D val="0"/>
            <c:spPr>
              <a:solidFill>
                <a:srgbClr val="F08CBE"/>
              </a:solidFill>
            </c:spPr>
            <c:extLst>
              <c:ext xmlns:c16="http://schemas.microsoft.com/office/drawing/2014/chart" uri="{C3380CC4-5D6E-409C-BE32-E72D297353CC}">
                <c16:uniqueId val="{00000011-9380-442D-8A64-6232174D0F02}"/>
              </c:ext>
            </c:extLst>
          </c:dPt>
          <c:dLbls>
            <c:dLbl>
              <c:idx val="0"/>
              <c:layout>
                <c:manualLayout>
                  <c:x val="2.174724164805631E-2"/>
                  <c:y val="-2.2858731064011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0-442D-8A64-6232174D0F02}"/>
                </c:ext>
              </c:extLst>
            </c:dLbl>
            <c:dLbl>
              <c:idx val="1"/>
              <c:layout>
                <c:manualLayout>
                  <c:x val="0.2336900070654904"/>
                  <c:y val="-1.9542488486840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0-442D-8A64-6232174D0F02}"/>
                </c:ext>
              </c:extLst>
            </c:dLbl>
            <c:dLbl>
              <c:idx val="2"/>
              <c:layout>
                <c:manualLayout>
                  <c:x val="0.17051642827717767"/>
                  <c:y val="-2.832020172105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80-442D-8A64-6232174D0F02}"/>
                </c:ext>
              </c:extLst>
            </c:dLbl>
            <c:dLbl>
              <c:idx val="3"/>
              <c:layout>
                <c:manualLayout>
                  <c:x val="1.7729154716587515E-2"/>
                  <c:y val="-5.844776649295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80-442D-8A64-6232174D0F02}"/>
                </c:ext>
              </c:extLst>
            </c:dLbl>
            <c:dLbl>
              <c:idx val="4"/>
              <c:layout>
                <c:manualLayout>
                  <c:x val="4.6845254426452938E-2"/>
                  <c:y val="-7.3928604328749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80-442D-8A64-6232174D0F02}"/>
                </c:ext>
              </c:extLst>
            </c:dLbl>
            <c:dLbl>
              <c:idx val="5"/>
              <c:layout>
                <c:manualLayout>
                  <c:x val="9.8121489807116314E-3"/>
                  <c:y val="-3.996600860537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80-442D-8A64-6232174D0F02}"/>
                </c:ext>
              </c:extLst>
            </c:dLbl>
            <c:dLbl>
              <c:idx val="6"/>
              <c:layout>
                <c:manualLayout>
                  <c:x val="0.14583463838528046"/>
                  <c:y val="-1.18702212490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80-442D-8A64-6232174D0F02}"/>
                </c:ext>
              </c:extLst>
            </c:dLbl>
            <c:dLbl>
              <c:idx val="7"/>
              <c:layout>
                <c:manualLayout>
                  <c:x val="0.10045622188068305"/>
                  <c:y val="-2.800881920552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80-442D-8A64-6232174D0F02}"/>
                </c:ext>
              </c:extLst>
            </c:dLbl>
            <c:dLbl>
              <c:idx val="8"/>
              <c:layout>
                <c:manualLayout>
                  <c:x val="2.2400648653938232E-2"/>
                  <c:y val="-5.8774884609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80-442D-8A64-6232174D0F02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'P3'!$B$14:$B$22</c:f>
              <c:strCache>
                <c:ptCount val="9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'P3'!$M$14:$M$22</c:f>
              <c:numCache>
                <c:formatCode>#,##0;\-#,##0;\-</c:formatCode>
                <c:ptCount val="9"/>
                <c:pt idx="0">
                  <c:v>711</c:v>
                </c:pt>
                <c:pt idx="1">
                  <c:v>9822</c:v>
                </c:pt>
                <c:pt idx="2">
                  <c:v>8179</c:v>
                </c:pt>
                <c:pt idx="3">
                  <c:v>2005</c:v>
                </c:pt>
                <c:pt idx="4">
                  <c:v>3374</c:v>
                </c:pt>
                <c:pt idx="5">
                  <c:v>2545</c:v>
                </c:pt>
                <c:pt idx="6">
                  <c:v>7219</c:v>
                </c:pt>
                <c:pt idx="7">
                  <c:v>5161</c:v>
                </c:pt>
                <c:pt idx="8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80-442D-8A64-6232174D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3585152"/>
        <c:axId val="232052352"/>
        <c:axId val="0"/>
      </c:bar3DChart>
      <c:catAx>
        <c:axId val="27358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32052352"/>
        <c:crosses val="autoZero"/>
        <c:auto val="1"/>
        <c:lblAlgn val="ctr"/>
        <c:lblOffset val="100"/>
        <c:noMultiLvlLbl val="0"/>
      </c:catAx>
      <c:valAx>
        <c:axId val="232052352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3585152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453111526526815E-2"/>
          <c:y val="0.15931021113530955"/>
          <c:w val="0.87819059517439757"/>
          <c:h val="0.5261432582555087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0AE8-4104-8B3F-989CC85120FD}"/>
              </c:ext>
            </c:extLst>
          </c:dPt>
          <c:dPt>
            <c:idx val="1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0AE8-4104-8B3F-989CC85120FD}"/>
              </c:ext>
            </c:extLst>
          </c:dPt>
          <c:dPt>
            <c:idx val="2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0AE8-4104-8B3F-989CC85120FD}"/>
              </c:ext>
            </c:extLst>
          </c:dPt>
          <c:dPt>
            <c:idx val="3"/>
            <c:bubble3D val="0"/>
            <c:spPr>
              <a:solidFill>
                <a:srgbClr val="B3A2C7"/>
              </a:solidFill>
            </c:spPr>
            <c:extLst>
              <c:ext xmlns:c16="http://schemas.microsoft.com/office/drawing/2014/chart" uri="{C3380CC4-5D6E-409C-BE32-E72D297353CC}">
                <c16:uniqueId val="{00000007-0AE8-4104-8B3F-989CC85120FD}"/>
              </c:ext>
            </c:extLst>
          </c:dPt>
          <c:dLbls>
            <c:dLbl>
              <c:idx val="0"/>
              <c:layout>
                <c:manualLayout>
                  <c:x val="-1.5517664608470733E-2"/>
                  <c:y val="-4.96951865977169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E8-4104-8B3F-989CC85120FD}"/>
                </c:ext>
              </c:extLst>
            </c:dLbl>
            <c:dLbl>
              <c:idx val="1"/>
              <c:layout>
                <c:manualLayout>
                  <c:x val="-2.9487339262448307E-2"/>
                  <c:y val="-0.379686849644263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E8-4104-8B3F-989CC85120FD}"/>
                </c:ext>
              </c:extLst>
            </c:dLbl>
            <c:dLbl>
              <c:idx val="2"/>
              <c:layout>
                <c:manualLayout>
                  <c:x val="-1.4829962801412296E-2"/>
                  <c:y val="7.45084731471151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E8-4104-8B3F-989CC85120FD}"/>
                </c:ext>
              </c:extLst>
            </c:dLbl>
            <c:dLbl>
              <c:idx val="3"/>
              <c:layout>
                <c:manualLayout>
                  <c:x val="-8.3430326604857899E-2"/>
                  <c:y val="2.80207609567697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E8-4104-8B3F-989CC85120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E8-4104-8B3F-989CC85120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E8-4104-8B3F-989CC85120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E8-4104-8B3F-989CC85120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E8-4104-8B3F-989CC85120FD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E8-4104-8B3F-989CC85120FD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'P4'!$N$12:$U$12</c:f>
              <c:strCache>
                <c:ptCount val="4"/>
                <c:pt idx="0">
                  <c:v>Sin asalariados</c:v>
                </c:pt>
                <c:pt idx="1">
                  <c:v>De 1 asalariado</c:v>
                </c:pt>
                <c:pt idx="2">
                  <c:v>De 2 a 5 asalariados</c:v>
                </c:pt>
                <c:pt idx="3">
                  <c:v>Más de 5 asalariados</c:v>
                </c:pt>
              </c:strCache>
            </c:strRef>
          </c:cat>
          <c:val>
            <c:numRef>
              <c:f>'P4'!$N$25:$U$25</c:f>
              <c:numCache>
                <c:formatCode>#,##0;\-#,##0;\-</c:formatCode>
                <c:ptCount val="8"/>
                <c:pt idx="0">
                  <c:v>27242</c:v>
                </c:pt>
                <c:pt idx="1">
                  <c:v>7134</c:v>
                </c:pt>
                <c:pt idx="2">
                  <c:v>3307</c:v>
                </c:pt>
                <c:pt idx="3">
                  <c:v>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E8-4104-8B3F-989CC851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90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4681233260164728"/>
          <c:y val="0"/>
          <c:w val="0.77925864765625508"/>
          <c:h val="0.9548122242645702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'P4'!$N$12</c:f>
              <c:strCache>
                <c:ptCount val="1"/>
                <c:pt idx="0">
                  <c:v>Sin asalariados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DE-4BDE-88D0-2A0EBB1BB6A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DE-4BDE-88D0-2A0EBB1BB6A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DE-4BDE-88D0-2A0EBB1BB6A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DE-4BDE-88D0-2A0EBB1BB6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DE-4BDE-88D0-2A0EBB1BB6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DE-4BDE-88D0-2A0EBB1BB6A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DE-4BDE-88D0-2A0EBB1BB6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CDE-4BDE-88D0-2A0EBB1BB6A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CDE-4BDE-88D0-2A0EBB1BB6A6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'P4'!$N$14:$N$24</c:f>
              <c:numCache>
                <c:formatCode>0%</c:formatCode>
                <c:ptCount val="11"/>
                <c:pt idx="0">
                  <c:v>0.59915611814345993</c:v>
                </c:pt>
                <c:pt idx="1">
                  <c:v>0.67063734473630621</c:v>
                </c:pt>
                <c:pt idx="2">
                  <c:v>0.78371439051228753</c:v>
                </c:pt>
                <c:pt idx="3">
                  <c:v>0.57655860349127186</c:v>
                </c:pt>
                <c:pt idx="4">
                  <c:v>0.71813870776526378</c:v>
                </c:pt>
                <c:pt idx="5">
                  <c:v>0.67465618860510801</c:v>
                </c:pt>
                <c:pt idx="6">
                  <c:v>0.6589555340074803</c:v>
                </c:pt>
                <c:pt idx="7">
                  <c:v>0.70490215074597951</c:v>
                </c:pt>
                <c:pt idx="8">
                  <c:v>0.35457063711911357</c:v>
                </c:pt>
                <c:pt idx="10">
                  <c:v>0.69182517713385983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DE-4BDE-88D0-2A0EBB1BB6A6}"/>
            </c:ext>
          </c:extLst>
        </c:ser>
        <c:ser>
          <c:idx val="1"/>
          <c:order val="1"/>
          <c:tx>
            <c:strRef>
              <c:f>'P4'!$O$12</c:f>
              <c:strCache>
                <c:ptCount val="1"/>
                <c:pt idx="0">
                  <c:v>De 1 asalariado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'P4'!$O$14:$O$24</c:f>
              <c:numCache>
                <c:formatCode>0%</c:formatCode>
                <c:ptCount val="11"/>
                <c:pt idx="0">
                  <c:v>0.18002812939521801</c:v>
                </c:pt>
                <c:pt idx="1">
                  <c:v>0.18468743636733861</c:v>
                </c:pt>
                <c:pt idx="2">
                  <c:v>0.17496026409096466</c:v>
                </c:pt>
                <c:pt idx="3">
                  <c:v>0.15461346633416459</c:v>
                </c:pt>
                <c:pt idx="4">
                  <c:v>0.15174866627148784</c:v>
                </c:pt>
                <c:pt idx="5">
                  <c:v>0.14656188605108056</c:v>
                </c:pt>
                <c:pt idx="6">
                  <c:v>0.23964538024657156</c:v>
                </c:pt>
                <c:pt idx="7">
                  <c:v>0.14958341406704126</c:v>
                </c:pt>
                <c:pt idx="8">
                  <c:v>0.17728531855955679</c:v>
                </c:pt>
                <c:pt idx="10">
                  <c:v>0.18117175000634889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DE-4BDE-88D0-2A0EBB1BB6A6}"/>
            </c:ext>
          </c:extLst>
        </c:ser>
        <c:ser>
          <c:idx val="2"/>
          <c:order val="2"/>
          <c:tx>
            <c:strRef>
              <c:f>'P4'!$P$12</c:f>
              <c:strCache>
                <c:ptCount val="1"/>
                <c:pt idx="0">
                  <c:v>De 2 a 5 asalariados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DE-4BDE-88D0-2A0EBB1BB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'P4'!$P$14:$P$24</c:f>
              <c:numCache>
                <c:formatCode>0%</c:formatCode>
                <c:ptCount val="11"/>
                <c:pt idx="0">
                  <c:v>0.13080168776371309</c:v>
                </c:pt>
                <c:pt idx="1">
                  <c:v>0.10079413561392792</c:v>
                </c:pt>
                <c:pt idx="2">
                  <c:v>3.2766841912214205E-2</c:v>
                </c:pt>
                <c:pt idx="3">
                  <c:v>0.14962593516209477</c:v>
                </c:pt>
                <c:pt idx="4">
                  <c:v>8.0912863070539423E-2</c:v>
                </c:pt>
                <c:pt idx="5">
                  <c:v>0.10098231827111984</c:v>
                </c:pt>
                <c:pt idx="6">
                  <c:v>7.9373874497852895E-2</c:v>
                </c:pt>
                <c:pt idx="7">
                  <c:v>9.0486339856616929E-2</c:v>
                </c:pt>
                <c:pt idx="8">
                  <c:v>0.23822714681440443</c:v>
                </c:pt>
                <c:pt idx="10">
                  <c:v>8.3983035782309465E-2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DE-4BDE-88D0-2A0EBB1BB6A6}"/>
            </c:ext>
          </c:extLst>
        </c:ser>
        <c:ser>
          <c:idx val="3"/>
          <c:order val="3"/>
          <c:tx>
            <c:strRef>
              <c:f>'P4'!$Q$12</c:f>
              <c:strCache>
                <c:ptCount val="1"/>
                <c:pt idx="0">
                  <c:v>Más de 5 asalariados</c:v>
                </c:pt>
              </c:strCache>
            </c:strRef>
          </c:tx>
          <c:spPr>
            <a:solidFill>
              <a:srgbClr val="B3A2C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CDE-4BDE-88D0-2A0EBB1BB6A6}"/>
              </c:ext>
            </c:extLst>
          </c:dPt>
          <c:dLbls>
            <c:dLbl>
              <c:idx val="2"/>
              <c:layout>
                <c:manualLayout>
                  <c:x val="1.5186028853454932E-2"/>
                  <c:y val="2.6518057012257165E-3"/>
                </c:manualLayout>
              </c:layout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DE-4BDE-88D0-2A0EBB1BB6A6}"/>
                </c:ext>
              </c:extLst>
            </c:dLbl>
            <c:dLbl>
              <c:idx val="4"/>
              <c:layout>
                <c:manualLayout>
                  <c:x val="6.0744115413819289E-3"/>
                  <c:y val="5.3015241882041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DE-4BDE-88D0-2A0EBB1BB6A6}"/>
                </c:ext>
              </c:extLst>
            </c:dLbl>
            <c:dLbl>
              <c:idx val="5"/>
              <c:layout>
                <c:manualLayout>
                  <c:x val="4.0889235135360734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DE-4BDE-88D0-2A0EBB1BB6A6}"/>
                </c:ext>
              </c:extLst>
            </c:dLbl>
            <c:dLbl>
              <c:idx val="6"/>
              <c:layout>
                <c:manualLayout>
                  <c:x val="1.5186028853454932E-2"/>
                  <c:y val="2.6515969798009843E-3"/>
                </c:manualLayout>
              </c:layout>
              <c:numFmt formatCode="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DE-4BDE-88D0-2A0EBB1BB6A6}"/>
                </c:ext>
              </c:extLst>
            </c:dLbl>
            <c:dLbl>
              <c:idx val="7"/>
              <c:layout>
                <c:manualLayout>
                  <c:x val="2.9334495732203088E-3"/>
                  <c:y val="2.656126317543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DE-4BDE-88D0-2A0EBB1BB6A6}"/>
                </c:ext>
              </c:extLst>
            </c:dLbl>
            <c:dLbl>
              <c:idx val="8"/>
              <c:layout>
                <c:manualLayout>
                  <c:x val="4.5558616127048873E-3"/>
                  <c:y val="2.662167229096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DE-4BDE-88D0-2A0EBB1BB6A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DE-4BDE-88D0-2A0EBB1BB6A6}"/>
                </c:ext>
              </c:extLst>
            </c:dLbl>
            <c:dLbl>
              <c:idx val="10"/>
              <c:layout>
                <c:manualLayout>
                  <c:x val="4.5558086560365581E-3"/>
                  <c:y val="8.34885698929780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DE-4BDE-88D0-2A0EBB1BB6A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'P4'!$S$14:$S$25</c:f>
              <c:strCache>
                <c:ptCount val="11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10">
                  <c:v>Sector cultural</c:v>
                </c:pt>
              </c:strCache>
            </c:strRef>
          </c:cat>
          <c:val>
            <c:numRef>
              <c:f>'P4'!$Q$14:$Q$24</c:f>
              <c:numCache>
                <c:formatCode>0%</c:formatCode>
                <c:ptCount val="11"/>
                <c:pt idx="0">
                  <c:v>9.0014064697609086E-2</c:v>
                </c:pt>
                <c:pt idx="1">
                  <c:v>4.3881083282427236E-2</c:v>
                </c:pt>
                <c:pt idx="2">
                  <c:v>8.558503484533575E-3</c:v>
                </c:pt>
                <c:pt idx="3">
                  <c:v>0.11920199501246875</c:v>
                </c:pt>
                <c:pt idx="4">
                  <c:v>4.9199762892708887E-2</c:v>
                </c:pt>
                <c:pt idx="5">
                  <c:v>7.7799607072691623E-2</c:v>
                </c:pt>
                <c:pt idx="6">
                  <c:v>2.20252112480952E-2</c:v>
                </c:pt>
                <c:pt idx="7">
                  <c:v>5.5028095330362348E-2</c:v>
                </c:pt>
                <c:pt idx="8">
                  <c:v>0.22991689750692523</c:v>
                </c:pt>
                <c:pt idx="10">
                  <c:v>4.302003707748181E-2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CDE-4BDE-88D0-2A0EBB1B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83856384"/>
        <c:axId val="232053504"/>
        <c:axId val="0"/>
      </c:bar3DChart>
      <c:catAx>
        <c:axId val="283856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32053504"/>
        <c:crosses val="autoZero"/>
        <c:auto val="1"/>
        <c:lblAlgn val="ctr"/>
        <c:lblOffset val="100"/>
        <c:tickMarkSkip val="1"/>
        <c:noMultiLvlLbl val="0"/>
      </c:catAx>
      <c:valAx>
        <c:axId val="2320535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83856384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27300516722018009"/>
          <c:y val="0.94226562130607716"/>
          <c:w val="0.62551507078745772"/>
          <c:h val="4.7838395200599959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39520397281674"/>
          <c:y val="0.24134160726007012"/>
          <c:w val="0.77024464145879834"/>
          <c:h val="0.459985574322293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68B8-4546-8645-69934580A348}"/>
              </c:ext>
            </c:extLst>
          </c:dPt>
          <c:dPt>
            <c:idx val="1"/>
            <c:bubble3D val="0"/>
            <c:explosion val="6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68B8-4546-8645-69934580A348}"/>
              </c:ext>
            </c:extLst>
          </c:dPt>
          <c:dPt>
            <c:idx val="2"/>
            <c:bubble3D val="0"/>
            <c:explosion val="3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68B8-4546-8645-69934580A348}"/>
              </c:ext>
            </c:extLst>
          </c:dPt>
          <c:dLbls>
            <c:dLbl>
              <c:idx val="0"/>
              <c:layout>
                <c:manualLayout>
                  <c:x val="-3.0498766129570108E-2"/>
                  <c:y val="-3.88062754180131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546-8645-69934580A348}"/>
                </c:ext>
              </c:extLst>
            </c:dLbl>
            <c:dLbl>
              <c:idx val="1"/>
              <c:layout>
                <c:manualLayout>
                  <c:x val="4.6508715558537243E-2"/>
                  <c:y val="9.54614933261371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546-8645-69934580A348}"/>
                </c:ext>
              </c:extLst>
            </c:dLbl>
            <c:dLbl>
              <c:idx val="2"/>
              <c:layout>
                <c:manualLayout>
                  <c:x val="-8.2266398314560452E-2"/>
                  <c:y val="5.336096174237834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546-8645-69934580A348}"/>
                </c:ext>
              </c:extLst>
            </c:dLbl>
            <c:dLbl>
              <c:idx val="3"/>
              <c:layout>
                <c:manualLayout>
                  <c:x val="-0.22962893341133825"/>
                  <c:y val="3.4630563265922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546-8645-69934580A348}"/>
                </c:ext>
              </c:extLst>
            </c:dLbl>
            <c:dLbl>
              <c:idx val="4"/>
              <c:layout>
                <c:manualLayout>
                  <c:x val="-5.4314532242543984E-2"/>
                  <c:y val="8.19573632432636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8-4546-8645-69934580A348}"/>
                </c:ext>
              </c:extLst>
            </c:dLbl>
            <c:dLbl>
              <c:idx val="5"/>
              <c:layout>
                <c:manualLayout>
                  <c:x val="-0.18471698172092341"/>
                  <c:y val="1.54926061071634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546-8645-69934580A348}"/>
                </c:ext>
              </c:extLst>
            </c:dLbl>
            <c:dLbl>
              <c:idx val="6"/>
              <c:layout>
                <c:manualLayout>
                  <c:x val="-4.8257743616706081E-2"/>
                  <c:y val="5.1850011920992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546-8645-69934580A348}"/>
                </c:ext>
              </c:extLst>
            </c:dLbl>
            <c:dLbl>
              <c:idx val="7"/>
              <c:layout>
                <c:manualLayout>
                  <c:x val="-1.9919317051986789E-2"/>
                  <c:y val="-4.8181850571845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546-8645-69934580A348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546-8645-69934580A348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'P5'!$I$12:$K$12</c:f>
              <c:strCache>
                <c:ptCount val="3"/>
                <c:pt idx="0">
                  <c:v>Persona física</c:v>
                </c:pt>
                <c:pt idx="1">
                  <c:v>Sociedad limitada</c:v>
                </c:pt>
                <c:pt idx="2">
                  <c:v>Otras formas jurídicas</c:v>
                </c:pt>
              </c:strCache>
            </c:strRef>
          </c:cat>
          <c:val>
            <c:numRef>
              <c:f>'P5'!$I$25:$K$25</c:f>
              <c:numCache>
                <c:formatCode>#,##0;\-#,##0;\-</c:formatCode>
                <c:ptCount val="3"/>
                <c:pt idx="0">
                  <c:v>28423</c:v>
                </c:pt>
                <c:pt idx="1">
                  <c:v>9662</c:v>
                </c:pt>
                <c:pt idx="2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8-4546-8645-69934580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hPercent val="186"/>
      <c:rotY val="0"/>
      <c:depthPercent val="2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19580137987637539"/>
          <c:y val="8.1364829396325441E-3"/>
          <c:w val="0.76825395196935886"/>
          <c:h val="0.9288057360176916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'P5'!$I$12</c:f>
              <c:strCache>
                <c:ptCount val="1"/>
                <c:pt idx="0">
                  <c:v>Persona física</c:v>
                </c:pt>
              </c:strCache>
            </c:strRef>
          </c:tx>
          <c:spPr>
            <a:solidFill>
              <a:srgbClr val="E6A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76-40E8-AE9E-8311F2ECC61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76-40E8-AE9E-8311F2ECC61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76-40E8-AE9E-8311F2ECC61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76-40E8-AE9E-8311F2ECC61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76-40E8-AE9E-8311F2ECC61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B76-40E8-AE9E-8311F2ECC61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76-40E8-AE9E-8311F2ECC61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B76-40E8-AE9E-8311F2ECC61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76-40E8-AE9E-8311F2ECC6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'P5'!$I$14:$I$23</c:f>
              <c:numCache>
                <c:formatCode>0%</c:formatCode>
                <c:ptCount val="10"/>
                <c:pt idx="0">
                  <c:v>0.53164556962025311</c:v>
                </c:pt>
                <c:pt idx="1">
                  <c:v>0.7501527183872938</c:v>
                </c:pt>
                <c:pt idx="2">
                  <c:v>0.93495537351754499</c:v>
                </c:pt>
                <c:pt idx="3">
                  <c:v>0.63990024937655865</c:v>
                </c:pt>
                <c:pt idx="4">
                  <c:v>0.62833432128037936</c:v>
                </c:pt>
                <c:pt idx="5">
                  <c:v>0.50530451866404713</c:v>
                </c:pt>
                <c:pt idx="6">
                  <c:v>0.76561850671838205</c:v>
                </c:pt>
                <c:pt idx="7">
                  <c:v>0.51172253439255955</c:v>
                </c:pt>
                <c:pt idx="8">
                  <c:v>0.47922437673130192</c:v>
                </c:pt>
                <c:pt idx="9">
                  <c:v>0.72181730451786574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76-40E8-AE9E-8311F2ECC613}"/>
            </c:ext>
          </c:extLst>
        </c:ser>
        <c:ser>
          <c:idx val="1"/>
          <c:order val="1"/>
          <c:tx>
            <c:strRef>
              <c:f>'P5'!$J$12</c:f>
              <c:strCache>
                <c:ptCount val="1"/>
                <c:pt idx="0">
                  <c:v>Sociedad limitada</c:v>
                </c:pt>
              </c:strCache>
            </c:strRef>
          </c:tx>
          <c:spPr>
            <a:solidFill>
              <a:srgbClr val="9B3937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'P5'!$J$14:$J$23</c:f>
              <c:numCache>
                <c:formatCode>0%</c:formatCode>
                <c:ptCount val="10"/>
                <c:pt idx="0">
                  <c:v>0.29113924050632911</c:v>
                </c:pt>
                <c:pt idx="1">
                  <c:v>0.21940541641213601</c:v>
                </c:pt>
                <c:pt idx="2">
                  <c:v>5.6975180339894856E-2</c:v>
                </c:pt>
                <c:pt idx="3">
                  <c:v>0.31620947630922691</c:v>
                </c:pt>
                <c:pt idx="4">
                  <c:v>0.30112625963248368</c:v>
                </c:pt>
                <c:pt idx="5">
                  <c:v>0.43457760314341848</c:v>
                </c:pt>
                <c:pt idx="6">
                  <c:v>0.22052915916331903</c:v>
                </c:pt>
                <c:pt idx="7">
                  <c:v>0.45727572175934894</c:v>
                </c:pt>
                <c:pt idx="8">
                  <c:v>0.34903047091412742</c:v>
                </c:pt>
                <c:pt idx="9">
                  <c:v>0.24537166366152829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76-40E8-AE9E-8311F2ECC613}"/>
            </c:ext>
          </c:extLst>
        </c:ser>
        <c:ser>
          <c:idx val="2"/>
          <c:order val="2"/>
          <c:tx>
            <c:strRef>
              <c:f>'P5'!$K$12</c:f>
              <c:strCache>
                <c:ptCount val="1"/>
                <c:pt idx="0">
                  <c:v>Otras formas jurídicas</c:v>
                </c:pt>
              </c:strCache>
            </c:strRef>
          </c:tx>
          <c:spPr>
            <a:solidFill>
              <a:srgbClr val="B4AA7A"/>
            </a:solidFill>
            <a:ln>
              <a:solidFill>
                <a:sysClr val="window" lastClr="FFFFFF">
                  <a:lumMod val="75000"/>
                </a:sysClr>
              </a:solidFill>
            </a:ln>
          </c:spPr>
          <c:invertIfNegative val="0"/>
          <c:dLbls>
            <c:dLbl>
              <c:idx val="1"/>
              <c:layout>
                <c:manualLayout>
                  <c:x val="1.2678286321626339E-2"/>
                  <c:y val="4.047045292328723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6-40E8-AE9E-8311F2ECC613}"/>
                </c:ext>
              </c:extLst>
            </c:dLbl>
            <c:dLbl>
              <c:idx val="2"/>
              <c:layout>
                <c:manualLayout>
                  <c:x val="2.1042563366810138E-2"/>
                  <c:y val="2.224298233389317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76-40E8-AE9E-8311F2ECC613}"/>
                </c:ext>
              </c:extLst>
            </c:dLbl>
            <c:dLbl>
              <c:idx val="6"/>
              <c:layout>
                <c:manualLayout>
                  <c:x val="1.9129603060736348E-2"/>
                  <c:y val="0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 panose="020B0503030403020204" pitchFamily="34" charset="0"/>
                      <a:ea typeface="Source Sans Pro" panose="020B0503030403020204" pitchFamily="34" charset="0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76-40E8-AE9E-8311F2ECC613}"/>
                </c:ext>
              </c:extLst>
            </c:dLbl>
            <c:dLbl>
              <c:idx val="7"/>
              <c:layout>
                <c:manualLayout>
                  <c:x val="1.05652386013552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76-40E8-AE9E-8311F2ECC613}"/>
                </c:ext>
              </c:extLst>
            </c:dLbl>
            <c:dLbl>
              <c:idx val="9"/>
              <c:layout>
                <c:manualLayout>
                  <c:x val="8.4521908810843288E-3"/>
                  <c:y val="1.53736868323260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76-40E8-AE9E-8311F2ECC613}"/>
                </c:ext>
              </c:extLst>
            </c:dLbl>
            <c:dLbl>
              <c:idx val="10"/>
              <c:layout>
                <c:manualLayout>
                  <c:x val="3.82592061214715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76-40E8-AE9E-8311F2ECC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'P5'!$N$14:$N$23</c:f>
              <c:strCache>
                <c:ptCount val="10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  <c:pt idx="9">
                  <c:v>Sector cultural</c:v>
                </c:pt>
              </c:strCache>
            </c:strRef>
          </c:cat>
          <c:val>
            <c:numRef>
              <c:f>'P5'!$K$14:$K$23</c:f>
              <c:numCache>
                <c:formatCode>0%</c:formatCode>
                <c:ptCount val="10"/>
                <c:pt idx="0">
                  <c:v>0.17721518987341772</c:v>
                </c:pt>
                <c:pt idx="1">
                  <c:v>3.0441865200570149E-2</c:v>
                </c:pt>
                <c:pt idx="2">
                  <c:v>8.0694461425602146E-3</c:v>
                </c:pt>
                <c:pt idx="3">
                  <c:v>4.3890274314214467E-2</c:v>
                </c:pt>
                <c:pt idx="4">
                  <c:v>7.0539419087136929E-2</c:v>
                </c:pt>
                <c:pt idx="5">
                  <c:v>6.0117878192534384E-2</c:v>
                </c:pt>
                <c:pt idx="6">
                  <c:v>1.3852334118298934E-2</c:v>
                </c:pt>
                <c:pt idx="7">
                  <c:v>3.1001743848091456E-2</c:v>
                </c:pt>
                <c:pt idx="8">
                  <c:v>0.17174515235457063</c:v>
                </c:pt>
                <c:pt idx="9">
                  <c:v>3.2811031820605935E-2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B76-40E8-AE9E-8311F2ECC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8291456"/>
        <c:axId val="278246464"/>
        <c:axId val="0"/>
      </c:bar3DChart>
      <c:catAx>
        <c:axId val="2782914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Calibri"/>
              </a:defRPr>
            </a:pPr>
            <a:endParaRPr lang="es-ES"/>
          </a:p>
        </c:txPr>
        <c:crossAx val="278246464"/>
        <c:crosses val="autoZero"/>
        <c:auto val="1"/>
        <c:lblAlgn val="ctr"/>
        <c:lblOffset val="100"/>
        <c:tickMarkSkip val="1"/>
        <c:noMultiLvlLbl val="0"/>
      </c:catAx>
      <c:valAx>
        <c:axId val="27824646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8291456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legend>
      <c:legendPos val="b"/>
      <c:layout>
        <c:manualLayout>
          <c:xMode val="edge"/>
          <c:yMode val="edge"/>
          <c:x val="0.32182843649398196"/>
          <c:y val="0.92360413405297637"/>
          <c:w val="0.63987563538028835"/>
          <c:h val="4.7838426976288928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864069794361577E-2"/>
          <c:y val="0.28667063419398159"/>
          <c:w val="0.87819059517439757"/>
          <c:h val="0.5261432582555087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rgbClr val="F7964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1-6F87-4D07-BB4F-9113F63B59D5}"/>
              </c:ext>
            </c:extLst>
          </c:dPt>
          <c:dPt>
            <c:idx val="1"/>
            <c:bubble3D val="0"/>
            <c:explosion val="6"/>
            <c:spPr>
              <a:solidFill>
                <a:srgbClr val="FFCF37"/>
              </a:solidFill>
            </c:spPr>
            <c:extLst>
              <c:ext xmlns:c16="http://schemas.microsoft.com/office/drawing/2014/chart" uri="{C3380CC4-5D6E-409C-BE32-E72D297353CC}">
                <c16:uniqueId val="{00000003-6F87-4D07-BB4F-9113F63B59D5}"/>
              </c:ext>
            </c:extLst>
          </c:dPt>
          <c:dPt>
            <c:idx val="2"/>
            <c:bubble3D val="0"/>
            <c:explosion val="3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5-6F87-4D07-BB4F-9113F63B59D5}"/>
              </c:ext>
            </c:extLst>
          </c:dPt>
          <c:dPt>
            <c:idx val="3"/>
            <c:bubble3D val="0"/>
            <c:explosion val="4"/>
            <c:spPr>
              <a:solidFill>
                <a:srgbClr val="8064A2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F87-4D07-BB4F-9113F63B59D5}"/>
              </c:ext>
            </c:extLst>
          </c:dPt>
          <c:dPt>
            <c:idx val="4"/>
            <c:bubble3D val="0"/>
            <c:explosion val="5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9-6F87-4D07-BB4F-9113F63B59D5}"/>
              </c:ext>
            </c:extLst>
          </c:dPt>
          <c:dPt>
            <c:idx val="5"/>
            <c:bubble3D val="0"/>
            <c:explosion val="9"/>
            <c:spPr>
              <a:solidFill>
                <a:srgbClr val="1F497D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F87-4D07-BB4F-9113F63B59D5}"/>
              </c:ext>
            </c:extLst>
          </c:dPt>
          <c:dPt>
            <c:idx val="6"/>
            <c:bubble3D val="0"/>
            <c:explosion val="6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D-6F87-4D07-BB4F-9113F63B59D5}"/>
              </c:ext>
            </c:extLst>
          </c:dPt>
          <c:dPt>
            <c:idx val="7"/>
            <c:bubble3D val="0"/>
            <c:explosion val="5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F-6F87-4D07-BB4F-9113F63B59D5}"/>
              </c:ext>
            </c:extLst>
          </c:dPt>
          <c:dPt>
            <c:idx val="8"/>
            <c:bubble3D val="0"/>
            <c:explosion val="11"/>
            <c:spPr>
              <a:solidFill>
                <a:sysClr val="windowText" lastClr="000000">
                  <a:lumMod val="50000"/>
                  <a:lumOff val="50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11-6F87-4D07-BB4F-9113F63B59D5}"/>
              </c:ext>
            </c:extLst>
          </c:dPt>
          <c:dLbls>
            <c:dLbl>
              <c:idx val="0"/>
              <c:layout>
                <c:manualLayout>
                  <c:x val="-1.1170223440379812E-2"/>
                  <c:y val="-5.30888921903629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D07-BB4F-9113F63B59D5}"/>
                </c:ext>
              </c:extLst>
            </c:dLbl>
            <c:dLbl>
              <c:idx val="1"/>
              <c:layout>
                <c:manualLayout>
                  <c:x val="1.1493676926747793E-2"/>
                  <c:y val="-0.127240437081830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D07-BB4F-9113F63B59D5}"/>
                </c:ext>
              </c:extLst>
            </c:dLbl>
            <c:dLbl>
              <c:idx val="2"/>
              <c:layout>
                <c:manualLayout>
                  <c:x val="1.6228466609111258E-2"/>
                  <c:y val="-1.4161087006981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D07-BB4F-9113F63B59D5}"/>
                </c:ext>
              </c:extLst>
            </c:dLbl>
            <c:dLbl>
              <c:idx val="3"/>
              <c:layout>
                <c:manualLayout>
                  <c:x val="4.0074900457082147E-2"/>
                  <c:y val="-1.93556182835636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D07-BB4F-9113F63B59D5}"/>
                </c:ext>
              </c:extLst>
            </c:dLbl>
            <c:dLbl>
              <c:idx val="4"/>
              <c:layout>
                <c:manualLayout>
                  <c:x val="2.5382354549431323E-2"/>
                  <c:y val="4.19851481979386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87-4D07-BB4F-9113F63B59D5}"/>
                </c:ext>
              </c:extLst>
            </c:dLbl>
            <c:dLbl>
              <c:idx val="5"/>
              <c:layout>
                <c:manualLayout>
                  <c:x val="3.9905452159389862E-3"/>
                  <c:y val="5.1443949652802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D07-BB4F-9113F63B59D5}"/>
                </c:ext>
              </c:extLst>
            </c:dLbl>
            <c:dLbl>
              <c:idx val="6"/>
              <c:layout>
                <c:manualLayout>
                  <c:x val="-7.1115634693390564E-2"/>
                  <c:y val="1.11374201529040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D07-BB4F-9113F63B59D5}"/>
                </c:ext>
              </c:extLst>
            </c:dLbl>
            <c:dLbl>
              <c:idx val="7"/>
              <c:layout>
                <c:manualLayout>
                  <c:x val="-3.1413551754306573E-2"/>
                  <c:y val="-8.47832844423858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D07-BB4F-9113F63B59D5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F87-4D07-BB4F-9113F63B59D5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'P9'!$D$12:$L$12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Resto de España</c:v>
                </c:pt>
              </c:strCache>
            </c:strRef>
          </c:cat>
          <c:val>
            <c:numRef>
              <c:f>'P9'!$D$23:$L$23</c:f>
              <c:numCache>
                <c:formatCode>#,##0;\-#,##0;\-</c:formatCode>
                <c:ptCount val="9"/>
                <c:pt idx="0">
                  <c:v>4661</c:v>
                </c:pt>
                <c:pt idx="1">
                  <c:v>10947</c:v>
                </c:pt>
                <c:pt idx="2">
                  <c:v>5998</c:v>
                </c:pt>
                <c:pt idx="3">
                  <c:v>8064</c:v>
                </c:pt>
                <c:pt idx="4">
                  <c:v>2228</c:v>
                </c:pt>
                <c:pt idx="5">
                  <c:v>3404</c:v>
                </c:pt>
                <c:pt idx="6">
                  <c:v>16019</c:v>
                </c:pt>
                <c:pt idx="7">
                  <c:v>19717</c:v>
                </c:pt>
                <c:pt idx="8">
                  <c:v>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87-4D07-BB4F-9113F63B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0"/>
      <c:hPercent val="189"/>
      <c:rotY val="0"/>
      <c:depthPercent val="16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sideWall>
    <c:backWall>
      <c:thickness val="0"/>
      <c:spPr>
        <a:solidFill>
          <a:sysClr val="window" lastClr="FFFFFF">
            <a:lumMod val="95000"/>
          </a:sysClr>
        </a:solidFill>
        <a:ln w="6350">
          <a:solidFill>
            <a:sysClr val="window" lastClr="FFFFFF">
              <a:lumMod val="85000"/>
            </a:sysClr>
          </a:solidFill>
        </a:ln>
      </c:spPr>
    </c:backWall>
    <c:plotArea>
      <c:layout>
        <c:manualLayout>
          <c:layoutTarget val="inner"/>
          <c:xMode val="edge"/>
          <c:yMode val="edge"/>
          <c:x val="0.29086372108624764"/>
          <c:y val="3.3643982907933592E-3"/>
          <c:w val="0.8457160706871002"/>
          <c:h val="0.93629871197980352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CC221"/>
              </a:solidFill>
            </c:spPr>
            <c:extLst>
              <c:ext xmlns:c16="http://schemas.microsoft.com/office/drawing/2014/chart" uri="{C3380CC4-5D6E-409C-BE32-E72D297353CC}">
                <c16:uniqueId val="{00000001-77B5-4070-9F4D-A166746EB5EF}"/>
              </c:ext>
            </c:extLst>
          </c:dPt>
          <c:dPt>
            <c:idx val="1"/>
            <c:invertIfNegative val="0"/>
            <c:bubble3D val="0"/>
            <c:spPr>
              <a:solidFill>
                <a:srgbClr val="89BB3D"/>
              </a:solidFill>
            </c:spPr>
            <c:extLst>
              <c:ext xmlns:c16="http://schemas.microsoft.com/office/drawing/2014/chart" uri="{C3380CC4-5D6E-409C-BE32-E72D297353CC}">
                <c16:uniqueId val="{00000003-77B5-4070-9F4D-A166746EB5EF}"/>
              </c:ext>
            </c:extLst>
          </c:dPt>
          <c:dPt>
            <c:idx val="2"/>
            <c:invertIfNegative val="0"/>
            <c:bubble3D val="0"/>
            <c:spPr>
              <a:solidFill>
                <a:srgbClr val="E52F88"/>
              </a:solidFill>
            </c:spPr>
            <c:extLst>
              <c:ext xmlns:c16="http://schemas.microsoft.com/office/drawing/2014/chart" uri="{C3380CC4-5D6E-409C-BE32-E72D297353CC}">
                <c16:uniqueId val="{00000005-77B5-4070-9F4D-A166746EB5EF}"/>
              </c:ext>
            </c:extLst>
          </c:dPt>
          <c:dPt>
            <c:idx val="3"/>
            <c:invertIfNegative val="0"/>
            <c:bubble3D val="0"/>
            <c:spPr>
              <a:solidFill>
                <a:srgbClr val="EF8E6B"/>
              </a:solidFill>
            </c:spPr>
            <c:extLst>
              <c:ext xmlns:c16="http://schemas.microsoft.com/office/drawing/2014/chart" uri="{C3380CC4-5D6E-409C-BE32-E72D297353CC}">
                <c16:uniqueId val="{00000007-77B5-4070-9F4D-A166746EB5EF}"/>
              </c:ext>
            </c:extLst>
          </c:dPt>
          <c:dPt>
            <c:idx val="4"/>
            <c:invertIfNegative val="0"/>
            <c:bubble3D val="0"/>
            <c:spPr>
              <a:solidFill>
                <a:srgbClr val="9374AE"/>
              </a:solidFill>
            </c:spPr>
            <c:extLst>
              <c:ext xmlns:c16="http://schemas.microsoft.com/office/drawing/2014/chart" uri="{C3380CC4-5D6E-409C-BE32-E72D297353CC}">
                <c16:uniqueId val="{00000009-77B5-4070-9F4D-A166746EB5EF}"/>
              </c:ext>
            </c:extLst>
          </c:dPt>
          <c:dPt>
            <c:idx val="5"/>
            <c:invertIfNegative val="0"/>
            <c:bubble3D val="0"/>
            <c:spPr>
              <a:solidFill>
                <a:srgbClr val="27B9E8"/>
              </a:solidFill>
            </c:spPr>
            <c:extLst>
              <c:ext xmlns:c16="http://schemas.microsoft.com/office/drawing/2014/chart" uri="{C3380CC4-5D6E-409C-BE32-E72D297353CC}">
                <c16:uniqueId val="{0000000B-77B5-4070-9F4D-A166746EB5EF}"/>
              </c:ext>
            </c:extLst>
          </c:dPt>
          <c:dPt>
            <c:idx val="6"/>
            <c:invertIfNegative val="0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D-77B5-4070-9F4D-A166746EB5EF}"/>
              </c:ext>
            </c:extLst>
          </c:dPt>
          <c:dPt>
            <c:idx val="7"/>
            <c:invertIfNegative val="0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F-77B5-4070-9F4D-A166746EB5EF}"/>
              </c:ext>
            </c:extLst>
          </c:dPt>
          <c:dPt>
            <c:idx val="8"/>
            <c:invertIfNegative val="0"/>
            <c:bubble3D val="0"/>
            <c:spPr>
              <a:solidFill>
                <a:srgbClr val="F08CBE"/>
              </a:solidFill>
            </c:spPr>
            <c:extLst>
              <c:ext xmlns:c16="http://schemas.microsoft.com/office/drawing/2014/chart" uri="{C3380CC4-5D6E-409C-BE32-E72D297353CC}">
                <c16:uniqueId val="{00000011-77B5-4070-9F4D-A166746EB5EF}"/>
              </c:ext>
            </c:extLst>
          </c:dPt>
          <c:dLbls>
            <c:dLbl>
              <c:idx val="0"/>
              <c:layout>
                <c:manualLayout>
                  <c:x val="2.174724164805631E-2"/>
                  <c:y val="-2.2858731064011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5-4070-9F4D-A166746EB5EF}"/>
                </c:ext>
              </c:extLst>
            </c:dLbl>
            <c:dLbl>
              <c:idx val="1"/>
              <c:layout>
                <c:manualLayout>
                  <c:x val="0.15351737490869566"/>
                  <c:y val="-1.47083026593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5-4070-9F4D-A166746EB5EF}"/>
                </c:ext>
              </c:extLst>
            </c:dLbl>
            <c:dLbl>
              <c:idx val="2"/>
              <c:layout>
                <c:manualLayout>
                  <c:x val="6.5675232673146219E-2"/>
                  <c:y val="-1.3817435982746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5-4070-9F4D-A166746EB5EF}"/>
                </c:ext>
              </c:extLst>
            </c:dLbl>
            <c:dLbl>
              <c:idx val="3"/>
              <c:layout>
                <c:manualLayout>
                  <c:x val="1.7729154716587515E-2"/>
                  <c:y val="-5.8447766492957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B5-4070-9F4D-A166746EB5EF}"/>
                </c:ext>
              </c:extLst>
            </c:dLbl>
            <c:dLbl>
              <c:idx val="4"/>
              <c:layout>
                <c:manualLayout>
                  <c:x val="1.6196777000744415E-3"/>
                  <c:y val="-2.5589910712994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B5-4070-9F4D-A166746EB5EF}"/>
                </c:ext>
              </c:extLst>
            </c:dLbl>
            <c:dLbl>
              <c:idx val="5"/>
              <c:layout>
                <c:manualLayout>
                  <c:x val="9.8121489807116314E-3"/>
                  <c:y val="-3.996600860537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B5-4070-9F4D-A166746EB5EF}"/>
                </c:ext>
              </c:extLst>
            </c:dLbl>
            <c:dLbl>
              <c:idx val="6"/>
              <c:layout>
                <c:manualLayout>
                  <c:x val="7.7610306598110565E-2"/>
                  <c:y val="-1.186981307610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B5-4070-9F4D-A166746EB5EF}"/>
                </c:ext>
              </c:extLst>
            </c:dLbl>
            <c:dLbl>
              <c:idx val="7"/>
              <c:layout>
                <c:manualLayout>
                  <c:x val="0.12935807314306533"/>
                  <c:y val="-2.3493083839328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B5-4070-9F4D-A166746EB5EF}"/>
                </c:ext>
              </c:extLst>
            </c:dLbl>
            <c:dLbl>
              <c:idx val="8"/>
              <c:layout>
                <c:manualLayout>
                  <c:x val="2.2400648653938232E-2"/>
                  <c:y val="-5.87748846095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B5-4070-9F4D-A166746EB5EF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'P9'!$B$14:$B$22</c:f>
              <c:strCache>
                <c:ptCount val="9"/>
                <c:pt idx="0">
                  <c:v>Patrimonio cultural, archivos y bibliotecas</c:v>
                </c:pt>
                <c:pt idx="1">
                  <c:v>Libros y prensa</c:v>
                </c:pt>
                <c:pt idx="2">
                  <c:v>Artes visuales</c:v>
                </c:pt>
                <c:pt idx="3">
                  <c:v>Artesanía</c:v>
                </c:pt>
                <c:pt idx="4">
                  <c:v>Artes escénicas</c:v>
                </c:pt>
                <c:pt idx="5">
                  <c:v>Audiovisual y multimedia</c:v>
                </c:pt>
                <c:pt idx="6">
                  <c:v>Arquitectura</c:v>
                </c:pt>
                <c:pt idx="7">
                  <c:v>Publicidad</c:v>
                </c:pt>
                <c:pt idx="8">
                  <c:v>Educación cultural</c:v>
                </c:pt>
              </c:strCache>
            </c:strRef>
          </c:cat>
          <c:val>
            <c:numRef>
              <c:f>'P9'!$M$14:$M$22</c:f>
              <c:numCache>
                <c:formatCode>#,##0;\-#,##0;\-</c:formatCode>
                <c:ptCount val="9"/>
                <c:pt idx="0">
                  <c:v>3298</c:v>
                </c:pt>
                <c:pt idx="1">
                  <c:v>19143</c:v>
                </c:pt>
                <c:pt idx="2">
                  <c:v>8911</c:v>
                </c:pt>
                <c:pt idx="3">
                  <c:v>8406</c:v>
                </c:pt>
                <c:pt idx="4">
                  <c:v>5804</c:v>
                </c:pt>
                <c:pt idx="5">
                  <c:v>7355</c:v>
                </c:pt>
                <c:pt idx="6">
                  <c:v>10024</c:v>
                </c:pt>
                <c:pt idx="7">
                  <c:v>12491</c:v>
                </c:pt>
                <c:pt idx="8">
                  <c:v>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7B5-4070-9F4D-A166746E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gapDepth val="14"/>
        <c:shape val="cylinder"/>
        <c:axId val="278473728"/>
        <c:axId val="264317760"/>
        <c:axId val="0"/>
      </c:bar3DChart>
      <c:catAx>
        <c:axId val="278473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64317760"/>
        <c:crosses val="autoZero"/>
        <c:auto val="1"/>
        <c:lblAlgn val="ctr"/>
        <c:lblOffset val="100"/>
        <c:noMultiLvlLbl val="0"/>
      </c:catAx>
      <c:valAx>
        <c:axId val="264317760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high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78473728"/>
        <c:crosses val="max"/>
        <c:crossBetween val="between"/>
      </c:valAx>
      <c:spPr>
        <a:solidFill>
          <a:sysClr val="window" lastClr="FFFFFF">
            <a:lumMod val="95000"/>
          </a:sysClr>
        </a:solidFill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1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3453111526526815E-2"/>
          <c:y val="0.15931021113530955"/>
          <c:w val="0.87819059517439757"/>
          <c:h val="0.5261432582555087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923B-4337-8BBF-01F0A859A993}"/>
              </c:ext>
            </c:extLst>
          </c:dPt>
          <c:dPt>
            <c:idx val="1"/>
            <c:bubble3D val="0"/>
            <c:spPr>
              <a:solidFill>
                <a:srgbClr val="9B3937"/>
              </a:solidFill>
            </c:spPr>
            <c:extLst>
              <c:ext xmlns:c16="http://schemas.microsoft.com/office/drawing/2014/chart" uri="{C3380CC4-5D6E-409C-BE32-E72D297353CC}">
                <c16:uniqueId val="{00000003-923B-4337-8BBF-01F0A859A993}"/>
              </c:ext>
            </c:extLst>
          </c:dPt>
          <c:dPt>
            <c:idx val="2"/>
            <c:bubble3D val="0"/>
            <c:spPr>
              <a:solidFill>
                <a:srgbClr val="B4AA7A"/>
              </a:solidFill>
            </c:spPr>
            <c:extLst>
              <c:ext xmlns:c16="http://schemas.microsoft.com/office/drawing/2014/chart" uri="{C3380CC4-5D6E-409C-BE32-E72D297353CC}">
                <c16:uniqueId val="{00000005-923B-4337-8BBF-01F0A859A993}"/>
              </c:ext>
            </c:extLst>
          </c:dPt>
          <c:dPt>
            <c:idx val="3"/>
            <c:bubble3D val="0"/>
            <c:spPr>
              <a:solidFill>
                <a:srgbClr val="B3A2C7"/>
              </a:solidFill>
            </c:spPr>
            <c:extLst>
              <c:ext xmlns:c16="http://schemas.microsoft.com/office/drawing/2014/chart" uri="{C3380CC4-5D6E-409C-BE32-E72D297353CC}">
                <c16:uniqueId val="{00000007-923B-4337-8BBF-01F0A859A993}"/>
              </c:ext>
            </c:extLst>
          </c:dPt>
          <c:dLbls>
            <c:dLbl>
              <c:idx val="0"/>
              <c:layout>
                <c:manualLayout>
                  <c:x val="7.5609307829327094E-2"/>
                  <c:y val="0.144530615467218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B-4337-8BBF-01F0A859A993}"/>
                </c:ext>
              </c:extLst>
            </c:dLbl>
            <c:dLbl>
              <c:idx val="1"/>
              <c:layout>
                <c:manualLayout>
                  <c:x val="-4.5474549494262856E-2"/>
                  <c:y val="2.67840646388759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B-4337-8BBF-01F0A859A993}"/>
                </c:ext>
              </c:extLst>
            </c:dLbl>
            <c:dLbl>
              <c:idx val="2"/>
              <c:layout>
                <c:manualLayout>
                  <c:x val="2.993409996412319E-2"/>
                  <c:y val="-1.99801682188059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B-4337-8BBF-01F0A859A993}"/>
                </c:ext>
              </c:extLst>
            </c:dLbl>
            <c:dLbl>
              <c:idx val="3"/>
              <c:layout>
                <c:manualLayout>
                  <c:x val="0.12919956947827566"/>
                  <c:y val="3.32701069585247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B-4337-8BBF-01F0A859A993}"/>
                </c:ext>
              </c:extLst>
            </c:dLbl>
            <c:dLbl>
              <c:idx val="4"/>
              <c:layout>
                <c:manualLayout>
                  <c:x val="8.3175538309509869E-2"/>
                  <c:y val="0.118702593135591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3B-4337-8BBF-01F0A859A993}"/>
                </c:ext>
              </c:extLst>
            </c:dLbl>
            <c:dLbl>
              <c:idx val="5"/>
              <c:layout>
                <c:manualLayout>
                  <c:x val="5.0294882204472639E-2"/>
                  <c:y val="0.25171316746777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3B-4337-8BBF-01F0A859A993}"/>
                </c:ext>
              </c:extLst>
            </c:dLbl>
            <c:dLbl>
              <c:idx val="6"/>
              <c:layout>
                <c:manualLayout>
                  <c:x val="-2.2678172422691649E-2"/>
                  <c:y val="0.219828970520582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3B-4337-8BBF-01F0A859A993}"/>
                </c:ext>
              </c:extLst>
            </c:dLbl>
            <c:dLbl>
              <c:idx val="7"/>
              <c:layout>
                <c:manualLayout>
                  <c:x val="-8.3868275458373456E-2"/>
                  <c:y val="9.87997184366538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3B-4337-8BBF-01F0A859A993}"/>
                </c:ext>
              </c:extLst>
            </c:dLbl>
            <c:dLbl>
              <c:idx val="8"/>
              <c:layout>
                <c:manualLayout>
                  <c:x val="6.6608340624088221E-3"/>
                  <c:y val="-3.3235040250841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3B-4337-8BBF-01F0A859A993}"/>
                </c:ext>
              </c:extLst>
            </c:dLbl>
            <c:spPr>
              <a:solidFill>
                <a:sysClr val="window" lastClr="FFFFFF"/>
              </a:solidFill>
              <a:ln cap="flat">
                <a:solidFill>
                  <a:sysClr val="window" lastClr="FFFFFF">
                    <a:lumMod val="75000"/>
                  </a:sysClr>
                </a:solidFill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'P10'!$N$12:$U$12</c:f>
              <c:strCache>
                <c:ptCount val="8"/>
                <c:pt idx="0">
                  <c:v>Sin asalariados</c:v>
                </c:pt>
                <c:pt idx="1">
                  <c:v>De 1 asalariado</c:v>
                </c:pt>
                <c:pt idx="2">
                  <c:v>De 2 a 5 asalariados</c:v>
                </c:pt>
                <c:pt idx="3">
                  <c:v>De 6 a 10 asalariados</c:v>
                </c:pt>
                <c:pt idx="4">
                  <c:v>De 11 a 20 asalariados</c:v>
                </c:pt>
                <c:pt idx="5">
                  <c:v>De 21 a 40 asalariados</c:v>
                </c:pt>
                <c:pt idx="6">
                  <c:v>De 41 a 100 asalariados</c:v>
                </c:pt>
                <c:pt idx="7">
                  <c:v>Más de 100 asalariados</c:v>
                </c:pt>
              </c:strCache>
            </c:strRef>
          </c:cat>
          <c:val>
            <c:numRef>
              <c:f>'P10'!$N$25:$U$25</c:f>
              <c:numCache>
                <c:formatCode>#,##0;\-#,##0;\-</c:formatCode>
                <c:ptCount val="8"/>
                <c:pt idx="0">
                  <c:v>17897</c:v>
                </c:pt>
                <c:pt idx="1">
                  <c:v>10107</c:v>
                </c:pt>
                <c:pt idx="2">
                  <c:v>10506</c:v>
                </c:pt>
                <c:pt idx="3">
                  <c:v>6289</c:v>
                </c:pt>
                <c:pt idx="4">
                  <c:v>6714</c:v>
                </c:pt>
                <c:pt idx="5">
                  <c:v>6344</c:v>
                </c:pt>
                <c:pt idx="6">
                  <c:v>7987</c:v>
                </c:pt>
                <c:pt idx="7">
                  <c:v>11677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3B-4337-8BBF-01F0A859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4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Tejido empresarial de la cultura en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2023</a:t>
          </a:r>
        </a:p>
        <a:p>
          <a:pPr algn="ctr"/>
          <a:r>
            <a:rPr lang="es-ES" sz="1000" b="0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Datos referidos a 1 de enero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26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843779" y="0"/>
            <a:ext cx="2145541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1</xdr:rowOff>
    </xdr:from>
    <xdr:to>
      <xdr:col>11</xdr:col>
      <xdr:colOff>438150</xdr:colOff>
      <xdr:row>42</xdr:row>
      <xdr:rowOff>152400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152399</xdr:colOff>
      <xdr:row>45</xdr:row>
      <xdr:rowOff>66675</xdr:rowOff>
    </xdr:from>
    <xdr:to>
      <xdr:col>11</xdr:col>
      <xdr:colOff>219074</xdr:colOff>
      <xdr:row>69</xdr:row>
      <xdr:rowOff>152401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114301</xdr:rowOff>
    </xdr:from>
    <xdr:to>
      <xdr:col>6</xdr:col>
      <xdr:colOff>971550</xdr:colOff>
      <xdr:row>41</xdr:row>
      <xdr:rowOff>114300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228599</xdr:colOff>
      <xdr:row>44</xdr:row>
      <xdr:rowOff>47626</xdr:rowOff>
    </xdr:from>
    <xdr:to>
      <xdr:col>6</xdr:col>
      <xdr:colOff>971550</xdr:colOff>
      <xdr:row>63</xdr:row>
      <xdr:rowOff>38101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760" y="0"/>
          <a:ext cx="780356" cy="7670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26</xdr:row>
      <xdr:rowOff>85725</xdr:rowOff>
    </xdr:from>
    <xdr:to>
      <xdr:col>4</xdr:col>
      <xdr:colOff>685799</xdr:colOff>
      <xdr:row>34</xdr:row>
      <xdr:rowOff>133350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26</xdr:row>
      <xdr:rowOff>57151</xdr:rowOff>
    </xdr:from>
    <xdr:to>
      <xdr:col>11</xdr:col>
      <xdr:colOff>47625</xdr:colOff>
      <xdr:row>34</xdr:row>
      <xdr:rowOff>180975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350519</xdr:colOff>
      <xdr:row>36</xdr:row>
      <xdr:rowOff>133349</xdr:rowOff>
    </xdr:from>
    <xdr:to>
      <xdr:col>5</xdr:col>
      <xdr:colOff>121920</xdr:colOff>
      <xdr:row>46</xdr:row>
      <xdr:rowOff>171450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129540</xdr:colOff>
      <xdr:row>36</xdr:row>
      <xdr:rowOff>133350</xdr:rowOff>
    </xdr:from>
    <xdr:to>
      <xdr:col>11</xdr:col>
      <xdr:colOff>1</xdr:colOff>
      <xdr:row>46</xdr:row>
      <xdr:rowOff>171451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304799</xdr:colOff>
      <xdr:row>48</xdr:row>
      <xdr:rowOff>66676</xdr:rowOff>
    </xdr:from>
    <xdr:to>
      <xdr:col>10</xdr:col>
      <xdr:colOff>438150</xdr:colOff>
      <xdr:row>65</xdr:row>
      <xdr:rowOff>76200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0.21559</cdr:x>
      <cdr:y>0.06154</cdr:y>
    </cdr:from>
    <cdr:to>
      <cdr:x>0.9207</cdr:x>
      <cdr:y>0.12137</cdr:y>
    </cdr:to>
    <cdr:grpSp>
      <cdr:nvGrpSpPr>
        <cdr:cNvPr id="10" name="9 Grupo">
          <a:extLst xmlns:a="http://schemas.openxmlformats.org/drawingml/2006/main">
            <a:ext uri="{FF2B5EF4-FFF2-40B4-BE49-F238E27FC236}">
              <a16:creationId xmlns:a16="http://schemas.microsoft.com/office/drawing/2014/main" id="{3B42C447-5580-36E8-E43F-9DF4725314AB}"/>
            </a:ext>
          </a:extLst>
        </cdr:cNvPr>
        <cdr:cNvGrpSpPr/>
      </cdr:nvGrpSpPr>
      <cdr:grpSpPr>
        <a:xfrm xmlns:a="http://schemas.openxmlformats.org/drawingml/2006/main">
          <a:off x="1576263" y="197070"/>
          <a:ext cx="5155335" cy="191594"/>
          <a:chOff x="2090548" y="447674"/>
          <a:chExt cx="6662435" cy="222247"/>
        </a:xfrm>
      </cdr:grpSpPr>
      <cdr:sp macro="" textlink="">
        <cdr:nvSpPr>
          <cdr:cNvPr id="2" name="1 CuadroTexto"/>
          <cdr:cNvSpPr txBox="1"/>
        </cdr:nvSpPr>
        <cdr:spPr>
          <a:xfrm xmlns:a="http://schemas.openxmlformats.org/drawingml/2006/main">
            <a:off x="2090548" y="447674"/>
            <a:ext cx="3312000" cy="219073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6350">
            <a:noFill/>
          </a:ln>
        </cdr:spPr>
        <cdr:txBody>
          <a:bodyPr xmlns:a="http://schemas.openxmlformats.org/drawingml/2006/main" vertOverflow="clip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es-ES" sz="1200" b="1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HOMBRES</a:t>
            </a:r>
          </a:p>
        </cdr:txBody>
      </cdr:sp>
      <cdr:sp macro="" textlink="">
        <cdr:nvSpPr>
          <cdr:cNvPr id="4" name="1 CuadroTexto"/>
          <cdr:cNvSpPr txBox="1"/>
        </cdr:nvSpPr>
        <cdr:spPr>
          <a:xfrm xmlns:a="http://schemas.openxmlformats.org/drawingml/2006/main">
            <a:off x="5440983" y="450848"/>
            <a:ext cx="3312000" cy="219073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6350">
            <a:noFill/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200" b="1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MUJERES</a:t>
            </a:r>
          </a:p>
        </cdr:txBody>
      </cdr: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27</xdr:row>
      <xdr:rowOff>114299</xdr:rowOff>
    </xdr:from>
    <xdr:to>
      <xdr:col>13</xdr:col>
      <xdr:colOff>0</xdr:colOff>
      <xdr:row>43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45</xdr:row>
      <xdr:rowOff>85727</xdr:rowOff>
    </xdr:from>
    <xdr:to>
      <xdr:col>12</xdr:col>
      <xdr:colOff>123825</xdr:colOff>
      <xdr:row>61</xdr:row>
      <xdr:rowOff>76201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789881</xdr:colOff>
      <xdr:row>3</xdr:row>
      <xdr:rowOff>149798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0"/>
          <a:ext cx="780356" cy="749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1</xdr:rowOff>
    </xdr:from>
    <xdr:to>
      <xdr:col>11</xdr:col>
      <xdr:colOff>438150</xdr:colOff>
      <xdr:row>42</xdr:row>
      <xdr:rowOff>152400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200024</xdr:colOff>
      <xdr:row>46</xdr:row>
      <xdr:rowOff>9525</xdr:rowOff>
    </xdr:from>
    <xdr:to>
      <xdr:col>11</xdr:col>
      <xdr:colOff>266699</xdr:colOff>
      <xdr:row>70</xdr:row>
      <xdr:rowOff>57151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27</xdr:row>
      <xdr:rowOff>114301</xdr:rowOff>
    </xdr:from>
    <xdr:to>
      <xdr:col>6</xdr:col>
      <xdr:colOff>971550</xdr:colOff>
      <xdr:row>41</xdr:row>
      <xdr:rowOff>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200024</xdr:colOff>
      <xdr:row>43</xdr:row>
      <xdr:rowOff>57149</xdr:rowOff>
    </xdr:from>
    <xdr:to>
      <xdr:col>6</xdr:col>
      <xdr:colOff>790575</xdr:colOff>
      <xdr:row>61</xdr:row>
      <xdr:rowOff>57150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27</xdr:row>
      <xdr:rowOff>28574</xdr:rowOff>
    </xdr:from>
    <xdr:to>
      <xdr:col>12</xdr:col>
      <xdr:colOff>476250</xdr:colOff>
      <xdr:row>42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45</xdr:row>
      <xdr:rowOff>66677</xdr:rowOff>
    </xdr:from>
    <xdr:to>
      <xdr:col>12</xdr:col>
      <xdr:colOff>104775</xdr:colOff>
      <xdr:row>61</xdr:row>
      <xdr:rowOff>57151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780356</xdr:colOff>
      <xdr:row>3</xdr:row>
      <xdr:rowOff>149798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0"/>
          <a:ext cx="780356" cy="74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Y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21875" style="15" customWidth="1"/>
    <col min="4" max="4" width="9.5546875" style="16" bestFit="1" customWidth="1"/>
    <col min="5" max="5" width="8.88671875" style="16" bestFit="1" customWidth="1"/>
    <col min="6" max="11" width="9.5546875" style="16" bestFit="1" customWidth="1"/>
    <col min="12" max="12" width="7.77734375" style="17" bestFit="1" customWidth="1"/>
    <col min="13" max="258" width="11.44140625" style="18"/>
    <col min="259" max="259" width="1" style="18" customWidth="1"/>
    <col min="260" max="260" width="19.33203125" style="18" customWidth="1"/>
    <col min="261" max="261" width="11.109375" style="18" customWidth="1"/>
    <col min="262" max="262" width="7.6640625" style="18" customWidth="1"/>
    <col min="263" max="264" width="8.44140625" style="18" customWidth="1"/>
    <col min="265" max="265" width="9.109375" style="18" customWidth="1"/>
    <col min="266" max="266" width="8.44140625" style="18" customWidth="1"/>
    <col min="267" max="268" width="7.6640625" style="18" customWidth="1"/>
    <col min="269" max="269" width="8.44140625" style="18" customWidth="1"/>
    <col min="270" max="270" width="8.109375" style="18" customWidth="1"/>
    <col min="271" max="271" width="8.44140625" style="18" customWidth="1"/>
    <col min="272" max="514" width="11.44140625" style="18"/>
    <col min="515" max="515" width="1" style="18" customWidth="1"/>
    <col min="516" max="516" width="19.33203125" style="18" customWidth="1"/>
    <col min="517" max="517" width="11.109375" style="18" customWidth="1"/>
    <col min="518" max="518" width="7.6640625" style="18" customWidth="1"/>
    <col min="519" max="520" width="8.44140625" style="18" customWidth="1"/>
    <col min="521" max="521" width="9.109375" style="18" customWidth="1"/>
    <col min="522" max="522" width="8.44140625" style="18" customWidth="1"/>
    <col min="523" max="524" width="7.6640625" style="18" customWidth="1"/>
    <col min="525" max="525" width="8.44140625" style="18" customWidth="1"/>
    <col min="526" max="526" width="8.109375" style="18" customWidth="1"/>
    <col min="527" max="527" width="8.44140625" style="18" customWidth="1"/>
    <col min="528" max="770" width="11.44140625" style="18"/>
    <col min="771" max="771" width="1" style="18" customWidth="1"/>
    <col min="772" max="772" width="19.33203125" style="18" customWidth="1"/>
    <col min="773" max="773" width="11.109375" style="18" customWidth="1"/>
    <col min="774" max="774" width="7.6640625" style="18" customWidth="1"/>
    <col min="775" max="776" width="8.44140625" style="18" customWidth="1"/>
    <col min="777" max="777" width="9.109375" style="18" customWidth="1"/>
    <col min="778" max="778" width="8.44140625" style="18" customWidth="1"/>
    <col min="779" max="780" width="7.6640625" style="18" customWidth="1"/>
    <col min="781" max="781" width="8.44140625" style="18" customWidth="1"/>
    <col min="782" max="782" width="8.109375" style="18" customWidth="1"/>
    <col min="783" max="783" width="8.44140625" style="18" customWidth="1"/>
    <col min="784" max="1026" width="11.44140625" style="18"/>
    <col min="1027" max="1027" width="1" style="18" customWidth="1"/>
    <col min="1028" max="1028" width="19.33203125" style="18" customWidth="1"/>
    <col min="1029" max="1029" width="11.109375" style="18" customWidth="1"/>
    <col min="1030" max="1030" width="7.6640625" style="18" customWidth="1"/>
    <col min="1031" max="1032" width="8.44140625" style="18" customWidth="1"/>
    <col min="1033" max="1033" width="9.109375" style="18" customWidth="1"/>
    <col min="1034" max="1034" width="8.44140625" style="18" customWidth="1"/>
    <col min="1035" max="1036" width="7.6640625" style="18" customWidth="1"/>
    <col min="1037" max="1037" width="8.44140625" style="18" customWidth="1"/>
    <col min="1038" max="1038" width="8.109375" style="18" customWidth="1"/>
    <col min="1039" max="1039" width="8.44140625" style="18" customWidth="1"/>
    <col min="1040" max="1282" width="11.44140625" style="18"/>
    <col min="1283" max="1283" width="1" style="18" customWidth="1"/>
    <col min="1284" max="1284" width="19.33203125" style="18" customWidth="1"/>
    <col min="1285" max="1285" width="11.109375" style="18" customWidth="1"/>
    <col min="1286" max="1286" width="7.6640625" style="18" customWidth="1"/>
    <col min="1287" max="1288" width="8.44140625" style="18" customWidth="1"/>
    <col min="1289" max="1289" width="9.109375" style="18" customWidth="1"/>
    <col min="1290" max="1290" width="8.44140625" style="18" customWidth="1"/>
    <col min="1291" max="1292" width="7.6640625" style="18" customWidth="1"/>
    <col min="1293" max="1293" width="8.44140625" style="18" customWidth="1"/>
    <col min="1294" max="1294" width="8.109375" style="18" customWidth="1"/>
    <col min="1295" max="1295" width="8.44140625" style="18" customWidth="1"/>
    <col min="1296" max="1538" width="11.44140625" style="18"/>
    <col min="1539" max="1539" width="1" style="18" customWidth="1"/>
    <col min="1540" max="1540" width="19.33203125" style="18" customWidth="1"/>
    <col min="1541" max="1541" width="11.109375" style="18" customWidth="1"/>
    <col min="1542" max="1542" width="7.6640625" style="18" customWidth="1"/>
    <col min="1543" max="1544" width="8.44140625" style="18" customWidth="1"/>
    <col min="1545" max="1545" width="9.109375" style="18" customWidth="1"/>
    <col min="1546" max="1546" width="8.44140625" style="18" customWidth="1"/>
    <col min="1547" max="1548" width="7.6640625" style="18" customWidth="1"/>
    <col min="1549" max="1549" width="8.44140625" style="18" customWidth="1"/>
    <col min="1550" max="1550" width="8.109375" style="18" customWidth="1"/>
    <col min="1551" max="1551" width="8.44140625" style="18" customWidth="1"/>
    <col min="1552" max="1794" width="11.44140625" style="18"/>
    <col min="1795" max="1795" width="1" style="18" customWidth="1"/>
    <col min="1796" max="1796" width="19.33203125" style="18" customWidth="1"/>
    <col min="1797" max="1797" width="11.109375" style="18" customWidth="1"/>
    <col min="1798" max="1798" width="7.6640625" style="18" customWidth="1"/>
    <col min="1799" max="1800" width="8.44140625" style="18" customWidth="1"/>
    <col min="1801" max="1801" width="9.109375" style="18" customWidth="1"/>
    <col min="1802" max="1802" width="8.44140625" style="18" customWidth="1"/>
    <col min="1803" max="1804" width="7.6640625" style="18" customWidth="1"/>
    <col min="1805" max="1805" width="8.44140625" style="18" customWidth="1"/>
    <col min="1806" max="1806" width="8.109375" style="18" customWidth="1"/>
    <col min="1807" max="1807" width="8.44140625" style="18" customWidth="1"/>
    <col min="1808" max="2050" width="11.44140625" style="18"/>
    <col min="2051" max="2051" width="1" style="18" customWidth="1"/>
    <col min="2052" max="2052" width="19.33203125" style="18" customWidth="1"/>
    <col min="2053" max="2053" width="11.109375" style="18" customWidth="1"/>
    <col min="2054" max="2054" width="7.6640625" style="18" customWidth="1"/>
    <col min="2055" max="2056" width="8.44140625" style="18" customWidth="1"/>
    <col min="2057" max="2057" width="9.109375" style="18" customWidth="1"/>
    <col min="2058" max="2058" width="8.44140625" style="18" customWidth="1"/>
    <col min="2059" max="2060" width="7.6640625" style="18" customWidth="1"/>
    <col min="2061" max="2061" width="8.44140625" style="18" customWidth="1"/>
    <col min="2062" max="2062" width="8.109375" style="18" customWidth="1"/>
    <col min="2063" max="2063" width="8.44140625" style="18" customWidth="1"/>
    <col min="2064" max="2306" width="11.44140625" style="18"/>
    <col min="2307" max="2307" width="1" style="18" customWidth="1"/>
    <col min="2308" max="2308" width="19.33203125" style="18" customWidth="1"/>
    <col min="2309" max="2309" width="11.109375" style="18" customWidth="1"/>
    <col min="2310" max="2310" width="7.6640625" style="18" customWidth="1"/>
    <col min="2311" max="2312" width="8.44140625" style="18" customWidth="1"/>
    <col min="2313" max="2313" width="9.109375" style="18" customWidth="1"/>
    <col min="2314" max="2314" width="8.44140625" style="18" customWidth="1"/>
    <col min="2315" max="2316" width="7.6640625" style="18" customWidth="1"/>
    <col min="2317" max="2317" width="8.44140625" style="18" customWidth="1"/>
    <col min="2318" max="2318" width="8.109375" style="18" customWidth="1"/>
    <col min="2319" max="2319" width="8.44140625" style="18" customWidth="1"/>
    <col min="2320" max="2562" width="11.44140625" style="18"/>
    <col min="2563" max="2563" width="1" style="18" customWidth="1"/>
    <col min="2564" max="2564" width="19.33203125" style="18" customWidth="1"/>
    <col min="2565" max="2565" width="11.109375" style="18" customWidth="1"/>
    <col min="2566" max="2566" width="7.6640625" style="18" customWidth="1"/>
    <col min="2567" max="2568" width="8.44140625" style="18" customWidth="1"/>
    <col min="2569" max="2569" width="9.109375" style="18" customWidth="1"/>
    <col min="2570" max="2570" width="8.44140625" style="18" customWidth="1"/>
    <col min="2571" max="2572" width="7.6640625" style="18" customWidth="1"/>
    <col min="2573" max="2573" width="8.44140625" style="18" customWidth="1"/>
    <col min="2574" max="2574" width="8.109375" style="18" customWidth="1"/>
    <col min="2575" max="2575" width="8.44140625" style="18" customWidth="1"/>
    <col min="2576" max="2818" width="11.44140625" style="18"/>
    <col min="2819" max="2819" width="1" style="18" customWidth="1"/>
    <col min="2820" max="2820" width="19.33203125" style="18" customWidth="1"/>
    <col min="2821" max="2821" width="11.109375" style="18" customWidth="1"/>
    <col min="2822" max="2822" width="7.6640625" style="18" customWidth="1"/>
    <col min="2823" max="2824" width="8.44140625" style="18" customWidth="1"/>
    <col min="2825" max="2825" width="9.109375" style="18" customWidth="1"/>
    <col min="2826" max="2826" width="8.44140625" style="18" customWidth="1"/>
    <col min="2827" max="2828" width="7.6640625" style="18" customWidth="1"/>
    <col min="2829" max="2829" width="8.44140625" style="18" customWidth="1"/>
    <col min="2830" max="2830" width="8.109375" style="18" customWidth="1"/>
    <col min="2831" max="2831" width="8.44140625" style="18" customWidth="1"/>
    <col min="2832" max="3074" width="11.44140625" style="18"/>
    <col min="3075" max="3075" width="1" style="18" customWidth="1"/>
    <col min="3076" max="3076" width="19.33203125" style="18" customWidth="1"/>
    <col min="3077" max="3077" width="11.109375" style="18" customWidth="1"/>
    <col min="3078" max="3078" width="7.6640625" style="18" customWidth="1"/>
    <col min="3079" max="3080" width="8.44140625" style="18" customWidth="1"/>
    <col min="3081" max="3081" width="9.109375" style="18" customWidth="1"/>
    <col min="3082" max="3082" width="8.44140625" style="18" customWidth="1"/>
    <col min="3083" max="3084" width="7.6640625" style="18" customWidth="1"/>
    <col min="3085" max="3085" width="8.44140625" style="18" customWidth="1"/>
    <col min="3086" max="3086" width="8.109375" style="18" customWidth="1"/>
    <col min="3087" max="3087" width="8.44140625" style="18" customWidth="1"/>
    <col min="3088" max="3330" width="11.44140625" style="18"/>
    <col min="3331" max="3331" width="1" style="18" customWidth="1"/>
    <col min="3332" max="3332" width="19.33203125" style="18" customWidth="1"/>
    <col min="3333" max="3333" width="11.109375" style="18" customWidth="1"/>
    <col min="3334" max="3334" width="7.6640625" style="18" customWidth="1"/>
    <col min="3335" max="3336" width="8.44140625" style="18" customWidth="1"/>
    <col min="3337" max="3337" width="9.109375" style="18" customWidth="1"/>
    <col min="3338" max="3338" width="8.44140625" style="18" customWidth="1"/>
    <col min="3339" max="3340" width="7.6640625" style="18" customWidth="1"/>
    <col min="3341" max="3341" width="8.44140625" style="18" customWidth="1"/>
    <col min="3342" max="3342" width="8.109375" style="18" customWidth="1"/>
    <col min="3343" max="3343" width="8.44140625" style="18" customWidth="1"/>
    <col min="3344" max="3586" width="11.44140625" style="18"/>
    <col min="3587" max="3587" width="1" style="18" customWidth="1"/>
    <col min="3588" max="3588" width="19.33203125" style="18" customWidth="1"/>
    <col min="3589" max="3589" width="11.109375" style="18" customWidth="1"/>
    <col min="3590" max="3590" width="7.6640625" style="18" customWidth="1"/>
    <col min="3591" max="3592" width="8.44140625" style="18" customWidth="1"/>
    <col min="3593" max="3593" width="9.109375" style="18" customWidth="1"/>
    <col min="3594" max="3594" width="8.44140625" style="18" customWidth="1"/>
    <col min="3595" max="3596" width="7.6640625" style="18" customWidth="1"/>
    <col min="3597" max="3597" width="8.44140625" style="18" customWidth="1"/>
    <col min="3598" max="3598" width="8.109375" style="18" customWidth="1"/>
    <col min="3599" max="3599" width="8.44140625" style="18" customWidth="1"/>
    <col min="3600" max="3842" width="11.44140625" style="18"/>
    <col min="3843" max="3843" width="1" style="18" customWidth="1"/>
    <col min="3844" max="3844" width="19.33203125" style="18" customWidth="1"/>
    <col min="3845" max="3845" width="11.109375" style="18" customWidth="1"/>
    <col min="3846" max="3846" width="7.6640625" style="18" customWidth="1"/>
    <col min="3847" max="3848" width="8.44140625" style="18" customWidth="1"/>
    <col min="3849" max="3849" width="9.109375" style="18" customWidth="1"/>
    <col min="3850" max="3850" width="8.44140625" style="18" customWidth="1"/>
    <col min="3851" max="3852" width="7.6640625" style="18" customWidth="1"/>
    <col min="3853" max="3853" width="8.44140625" style="18" customWidth="1"/>
    <col min="3854" max="3854" width="8.109375" style="18" customWidth="1"/>
    <col min="3855" max="3855" width="8.44140625" style="18" customWidth="1"/>
    <col min="3856" max="4098" width="11.44140625" style="18"/>
    <col min="4099" max="4099" width="1" style="18" customWidth="1"/>
    <col min="4100" max="4100" width="19.33203125" style="18" customWidth="1"/>
    <col min="4101" max="4101" width="11.109375" style="18" customWidth="1"/>
    <col min="4102" max="4102" width="7.6640625" style="18" customWidth="1"/>
    <col min="4103" max="4104" width="8.44140625" style="18" customWidth="1"/>
    <col min="4105" max="4105" width="9.109375" style="18" customWidth="1"/>
    <col min="4106" max="4106" width="8.44140625" style="18" customWidth="1"/>
    <col min="4107" max="4108" width="7.6640625" style="18" customWidth="1"/>
    <col min="4109" max="4109" width="8.44140625" style="18" customWidth="1"/>
    <col min="4110" max="4110" width="8.109375" style="18" customWidth="1"/>
    <col min="4111" max="4111" width="8.44140625" style="18" customWidth="1"/>
    <col min="4112" max="4354" width="11.44140625" style="18"/>
    <col min="4355" max="4355" width="1" style="18" customWidth="1"/>
    <col min="4356" max="4356" width="19.33203125" style="18" customWidth="1"/>
    <col min="4357" max="4357" width="11.109375" style="18" customWidth="1"/>
    <col min="4358" max="4358" width="7.6640625" style="18" customWidth="1"/>
    <col min="4359" max="4360" width="8.44140625" style="18" customWidth="1"/>
    <col min="4361" max="4361" width="9.109375" style="18" customWidth="1"/>
    <col min="4362" max="4362" width="8.44140625" style="18" customWidth="1"/>
    <col min="4363" max="4364" width="7.6640625" style="18" customWidth="1"/>
    <col min="4365" max="4365" width="8.44140625" style="18" customWidth="1"/>
    <col min="4366" max="4366" width="8.109375" style="18" customWidth="1"/>
    <col min="4367" max="4367" width="8.44140625" style="18" customWidth="1"/>
    <col min="4368" max="4610" width="11.44140625" style="18"/>
    <col min="4611" max="4611" width="1" style="18" customWidth="1"/>
    <col min="4612" max="4612" width="19.33203125" style="18" customWidth="1"/>
    <col min="4613" max="4613" width="11.109375" style="18" customWidth="1"/>
    <col min="4614" max="4614" width="7.6640625" style="18" customWidth="1"/>
    <col min="4615" max="4616" width="8.44140625" style="18" customWidth="1"/>
    <col min="4617" max="4617" width="9.109375" style="18" customWidth="1"/>
    <col min="4618" max="4618" width="8.44140625" style="18" customWidth="1"/>
    <col min="4619" max="4620" width="7.6640625" style="18" customWidth="1"/>
    <col min="4621" max="4621" width="8.44140625" style="18" customWidth="1"/>
    <col min="4622" max="4622" width="8.109375" style="18" customWidth="1"/>
    <col min="4623" max="4623" width="8.44140625" style="18" customWidth="1"/>
    <col min="4624" max="4866" width="11.44140625" style="18"/>
    <col min="4867" max="4867" width="1" style="18" customWidth="1"/>
    <col min="4868" max="4868" width="19.33203125" style="18" customWidth="1"/>
    <col min="4869" max="4869" width="11.109375" style="18" customWidth="1"/>
    <col min="4870" max="4870" width="7.6640625" style="18" customWidth="1"/>
    <col min="4871" max="4872" width="8.44140625" style="18" customWidth="1"/>
    <col min="4873" max="4873" width="9.109375" style="18" customWidth="1"/>
    <col min="4874" max="4874" width="8.44140625" style="18" customWidth="1"/>
    <col min="4875" max="4876" width="7.6640625" style="18" customWidth="1"/>
    <col min="4877" max="4877" width="8.44140625" style="18" customWidth="1"/>
    <col min="4878" max="4878" width="8.109375" style="18" customWidth="1"/>
    <col min="4879" max="4879" width="8.44140625" style="18" customWidth="1"/>
    <col min="4880" max="5122" width="11.44140625" style="18"/>
    <col min="5123" max="5123" width="1" style="18" customWidth="1"/>
    <col min="5124" max="5124" width="19.33203125" style="18" customWidth="1"/>
    <col min="5125" max="5125" width="11.109375" style="18" customWidth="1"/>
    <col min="5126" max="5126" width="7.6640625" style="18" customWidth="1"/>
    <col min="5127" max="5128" width="8.44140625" style="18" customWidth="1"/>
    <col min="5129" max="5129" width="9.109375" style="18" customWidth="1"/>
    <col min="5130" max="5130" width="8.44140625" style="18" customWidth="1"/>
    <col min="5131" max="5132" width="7.6640625" style="18" customWidth="1"/>
    <col min="5133" max="5133" width="8.44140625" style="18" customWidth="1"/>
    <col min="5134" max="5134" width="8.109375" style="18" customWidth="1"/>
    <col min="5135" max="5135" width="8.44140625" style="18" customWidth="1"/>
    <col min="5136" max="5378" width="11.44140625" style="18"/>
    <col min="5379" max="5379" width="1" style="18" customWidth="1"/>
    <col min="5380" max="5380" width="19.33203125" style="18" customWidth="1"/>
    <col min="5381" max="5381" width="11.109375" style="18" customWidth="1"/>
    <col min="5382" max="5382" width="7.6640625" style="18" customWidth="1"/>
    <col min="5383" max="5384" width="8.44140625" style="18" customWidth="1"/>
    <col min="5385" max="5385" width="9.109375" style="18" customWidth="1"/>
    <col min="5386" max="5386" width="8.44140625" style="18" customWidth="1"/>
    <col min="5387" max="5388" width="7.6640625" style="18" customWidth="1"/>
    <col min="5389" max="5389" width="8.44140625" style="18" customWidth="1"/>
    <col min="5390" max="5390" width="8.109375" style="18" customWidth="1"/>
    <col min="5391" max="5391" width="8.44140625" style="18" customWidth="1"/>
    <col min="5392" max="5634" width="11.44140625" style="18"/>
    <col min="5635" max="5635" width="1" style="18" customWidth="1"/>
    <col min="5636" max="5636" width="19.33203125" style="18" customWidth="1"/>
    <col min="5637" max="5637" width="11.109375" style="18" customWidth="1"/>
    <col min="5638" max="5638" width="7.6640625" style="18" customWidth="1"/>
    <col min="5639" max="5640" width="8.44140625" style="18" customWidth="1"/>
    <col min="5641" max="5641" width="9.109375" style="18" customWidth="1"/>
    <col min="5642" max="5642" width="8.44140625" style="18" customWidth="1"/>
    <col min="5643" max="5644" width="7.6640625" style="18" customWidth="1"/>
    <col min="5645" max="5645" width="8.44140625" style="18" customWidth="1"/>
    <col min="5646" max="5646" width="8.109375" style="18" customWidth="1"/>
    <col min="5647" max="5647" width="8.44140625" style="18" customWidth="1"/>
    <col min="5648" max="5890" width="11.44140625" style="18"/>
    <col min="5891" max="5891" width="1" style="18" customWidth="1"/>
    <col min="5892" max="5892" width="19.33203125" style="18" customWidth="1"/>
    <col min="5893" max="5893" width="11.109375" style="18" customWidth="1"/>
    <col min="5894" max="5894" width="7.6640625" style="18" customWidth="1"/>
    <col min="5895" max="5896" width="8.44140625" style="18" customWidth="1"/>
    <col min="5897" max="5897" width="9.109375" style="18" customWidth="1"/>
    <col min="5898" max="5898" width="8.44140625" style="18" customWidth="1"/>
    <col min="5899" max="5900" width="7.6640625" style="18" customWidth="1"/>
    <col min="5901" max="5901" width="8.44140625" style="18" customWidth="1"/>
    <col min="5902" max="5902" width="8.109375" style="18" customWidth="1"/>
    <col min="5903" max="5903" width="8.44140625" style="18" customWidth="1"/>
    <col min="5904" max="6146" width="11.44140625" style="18"/>
    <col min="6147" max="6147" width="1" style="18" customWidth="1"/>
    <col min="6148" max="6148" width="19.33203125" style="18" customWidth="1"/>
    <col min="6149" max="6149" width="11.109375" style="18" customWidth="1"/>
    <col min="6150" max="6150" width="7.6640625" style="18" customWidth="1"/>
    <col min="6151" max="6152" width="8.44140625" style="18" customWidth="1"/>
    <col min="6153" max="6153" width="9.109375" style="18" customWidth="1"/>
    <col min="6154" max="6154" width="8.44140625" style="18" customWidth="1"/>
    <col min="6155" max="6156" width="7.6640625" style="18" customWidth="1"/>
    <col min="6157" max="6157" width="8.44140625" style="18" customWidth="1"/>
    <col min="6158" max="6158" width="8.109375" style="18" customWidth="1"/>
    <col min="6159" max="6159" width="8.44140625" style="18" customWidth="1"/>
    <col min="6160" max="6402" width="11.44140625" style="18"/>
    <col min="6403" max="6403" width="1" style="18" customWidth="1"/>
    <col min="6404" max="6404" width="19.33203125" style="18" customWidth="1"/>
    <col min="6405" max="6405" width="11.109375" style="18" customWidth="1"/>
    <col min="6406" max="6406" width="7.6640625" style="18" customWidth="1"/>
    <col min="6407" max="6408" width="8.44140625" style="18" customWidth="1"/>
    <col min="6409" max="6409" width="9.109375" style="18" customWidth="1"/>
    <col min="6410" max="6410" width="8.44140625" style="18" customWidth="1"/>
    <col min="6411" max="6412" width="7.6640625" style="18" customWidth="1"/>
    <col min="6413" max="6413" width="8.44140625" style="18" customWidth="1"/>
    <col min="6414" max="6414" width="8.109375" style="18" customWidth="1"/>
    <col min="6415" max="6415" width="8.44140625" style="18" customWidth="1"/>
    <col min="6416" max="6658" width="11.44140625" style="18"/>
    <col min="6659" max="6659" width="1" style="18" customWidth="1"/>
    <col min="6660" max="6660" width="19.33203125" style="18" customWidth="1"/>
    <col min="6661" max="6661" width="11.109375" style="18" customWidth="1"/>
    <col min="6662" max="6662" width="7.6640625" style="18" customWidth="1"/>
    <col min="6663" max="6664" width="8.44140625" style="18" customWidth="1"/>
    <col min="6665" max="6665" width="9.109375" style="18" customWidth="1"/>
    <col min="6666" max="6666" width="8.44140625" style="18" customWidth="1"/>
    <col min="6667" max="6668" width="7.6640625" style="18" customWidth="1"/>
    <col min="6669" max="6669" width="8.44140625" style="18" customWidth="1"/>
    <col min="6670" max="6670" width="8.109375" style="18" customWidth="1"/>
    <col min="6671" max="6671" width="8.44140625" style="18" customWidth="1"/>
    <col min="6672" max="6914" width="11.44140625" style="18"/>
    <col min="6915" max="6915" width="1" style="18" customWidth="1"/>
    <col min="6916" max="6916" width="19.33203125" style="18" customWidth="1"/>
    <col min="6917" max="6917" width="11.109375" style="18" customWidth="1"/>
    <col min="6918" max="6918" width="7.6640625" style="18" customWidth="1"/>
    <col min="6919" max="6920" width="8.44140625" style="18" customWidth="1"/>
    <col min="6921" max="6921" width="9.109375" style="18" customWidth="1"/>
    <col min="6922" max="6922" width="8.44140625" style="18" customWidth="1"/>
    <col min="6923" max="6924" width="7.6640625" style="18" customWidth="1"/>
    <col min="6925" max="6925" width="8.44140625" style="18" customWidth="1"/>
    <col min="6926" max="6926" width="8.109375" style="18" customWidth="1"/>
    <col min="6927" max="6927" width="8.44140625" style="18" customWidth="1"/>
    <col min="6928" max="7170" width="11.44140625" style="18"/>
    <col min="7171" max="7171" width="1" style="18" customWidth="1"/>
    <col min="7172" max="7172" width="19.33203125" style="18" customWidth="1"/>
    <col min="7173" max="7173" width="11.109375" style="18" customWidth="1"/>
    <col min="7174" max="7174" width="7.6640625" style="18" customWidth="1"/>
    <col min="7175" max="7176" width="8.44140625" style="18" customWidth="1"/>
    <col min="7177" max="7177" width="9.109375" style="18" customWidth="1"/>
    <col min="7178" max="7178" width="8.44140625" style="18" customWidth="1"/>
    <col min="7179" max="7180" width="7.6640625" style="18" customWidth="1"/>
    <col min="7181" max="7181" width="8.44140625" style="18" customWidth="1"/>
    <col min="7182" max="7182" width="8.109375" style="18" customWidth="1"/>
    <col min="7183" max="7183" width="8.44140625" style="18" customWidth="1"/>
    <col min="7184" max="7426" width="11.44140625" style="18"/>
    <col min="7427" max="7427" width="1" style="18" customWidth="1"/>
    <col min="7428" max="7428" width="19.33203125" style="18" customWidth="1"/>
    <col min="7429" max="7429" width="11.109375" style="18" customWidth="1"/>
    <col min="7430" max="7430" width="7.6640625" style="18" customWidth="1"/>
    <col min="7431" max="7432" width="8.44140625" style="18" customWidth="1"/>
    <col min="7433" max="7433" width="9.109375" style="18" customWidth="1"/>
    <col min="7434" max="7434" width="8.44140625" style="18" customWidth="1"/>
    <col min="7435" max="7436" width="7.6640625" style="18" customWidth="1"/>
    <col min="7437" max="7437" width="8.44140625" style="18" customWidth="1"/>
    <col min="7438" max="7438" width="8.109375" style="18" customWidth="1"/>
    <col min="7439" max="7439" width="8.44140625" style="18" customWidth="1"/>
    <col min="7440" max="7682" width="11.44140625" style="18"/>
    <col min="7683" max="7683" width="1" style="18" customWidth="1"/>
    <col min="7684" max="7684" width="19.33203125" style="18" customWidth="1"/>
    <col min="7685" max="7685" width="11.109375" style="18" customWidth="1"/>
    <col min="7686" max="7686" width="7.6640625" style="18" customWidth="1"/>
    <col min="7687" max="7688" width="8.44140625" style="18" customWidth="1"/>
    <col min="7689" max="7689" width="9.109375" style="18" customWidth="1"/>
    <col min="7690" max="7690" width="8.44140625" style="18" customWidth="1"/>
    <col min="7691" max="7692" width="7.6640625" style="18" customWidth="1"/>
    <col min="7693" max="7693" width="8.44140625" style="18" customWidth="1"/>
    <col min="7694" max="7694" width="8.109375" style="18" customWidth="1"/>
    <col min="7695" max="7695" width="8.44140625" style="18" customWidth="1"/>
    <col min="7696" max="7938" width="11.44140625" style="18"/>
    <col min="7939" max="7939" width="1" style="18" customWidth="1"/>
    <col min="7940" max="7940" width="19.33203125" style="18" customWidth="1"/>
    <col min="7941" max="7941" width="11.109375" style="18" customWidth="1"/>
    <col min="7942" max="7942" width="7.6640625" style="18" customWidth="1"/>
    <col min="7943" max="7944" width="8.44140625" style="18" customWidth="1"/>
    <col min="7945" max="7945" width="9.109375" style="18" customWidth="1"/>
    <col min="7946" max="7946" width="8.44140625" style="18" customWidth="1"/>
    <col min="7947" max="7948" width="7.6640625" style="18" customWidth="1"/>
    <col min="7949" max="7949" width="8.44140625" style="18" customWidth="1"/>
    <col min="7950" max="7950" width="8.109375" style="18" customWidth="1"/>
    <col min="7951" max="7951" width="8.44140625" style="18" customWidth="1"/>
    <col min="7952" max="8194" width="11.44140625" style="18"/>
    <col min="8195" max="8195" width="1" style="18" customWidth="1"/>
    <col min="8196" max="8196" width="19.33203125" style="18" customWidth="1"/>
    <col min="8197" max="8197" width="11.109375" style="18" customWidth="1"/>
    <col min="8198" max="8198" width="7.6640625" style="18" customWidth="1"/>
    <col min="8199" max="8200" width="8.44140625" style="18" customWidth="1"/>
    <col min="8201" max="8201" width="9.109375" style="18" customWidth="1"/>
    <col min="8202" max="8202" width="8.44140625" style="18" customWidth="1"/>
    <col min="8203" max="8204" width="7.6640625" style="18" customWidth="1"/>
    <col min="8205" max="8205" width="8.44140625" style="18" customWidth="1"/>
    <col min="8206" max="8206" width="8.109375" style="18" customWidth="1"/>
    <col min="8207" max="8207" width="8.44140625" style="18" customWidth="1"/>
    <col min="8208" max="8450" width="11.44140625" style="18"/>
    <col min="8451" max="8451" width="1" style="18" customWidth="1"/>
    <col min="8452" max="8452" width="19.33203125" style="18" customWidth="1"/>
    <col min="8453" max="8453" width="11.109375" style="18" customWidth="1"/>
    <col min="8454" max="8454" width="7.6640625" style="18" customWidth="1"/>
    <col min="8455" max="8456" width="8.44140625" style="18" customWidth="1"/>
    <col min="8457" max="8457" width="9.109375" style="18" customWidth="1"/>
    <col min="8458" max="8458" width="8.44140625" style="18" customWidth="1"/>
    <col min="8459" max="8460" width="7.6640625" style="18" customWidth="1"/>
    <col min="8461" max="8461" width="8.44140625" style="18" customWidth="1"/>
    <col min="8462" max="8462" width="8.109375" style="18" customWidth="1"/>
    <col min="8463" max="8463" width="8.44140625" style="18" customWidth="1"/>
    <col min="8464" max="8706" width="11.44140625" style="18"/>
    <col min="8707" max="8707" width="1" style="18" customWidth="1"/>
    <col min="8708" max="8708" width="19.33203125" style="18" customWidth="1"/>
    <col min="8709" max="8709" width="11.109375" style="18" customWidth="1"/>
    <col min="8710" max="8710" width="7.6640625" style="18" customWidth="1"/>
    <col min="8711" max="8712" width="8.44140625" style="18" customWidth="1"/>
    <col min="8713" max="8713" width="9.109375" style="18" customWidth="1"/>
    <col min="8714" max="8714" width="8.44140625" style="18" customWidth="1"/>
    <col min="8715" max="8716" width="7.6640625" style="18" customWidth="1"/>
    <col min="8717" max="8717" width="8.44140625" style="18" customWidth="1"/>
    <col min="8718" max="8718" width="8.109375" style="18" customWidth="1"/>
    <col min="8719" max="8719" width="8.44140625" style="18" customWidth="1"/>
    <col min="8720" max="8962" width="11.44140625" style="18"/>
    <col min="8963" max="8963" width="1" style="18" customWidth="1"/>
    <col min="8964" max="8964" width="19.33203125" style="18" customWidth="1"/>
    <col min="8965" max="8965" width="11.109375" style="18" customWidth="1"/>
    <col min="8966" max="8966" width="7.6640625" style="18" customWidth="1"/>
    <col min="8967" max="8968" width="8.44140625" style="18" customWidth="1"/>
    <col min="8969" max="8969" width="9.109375" style="18" customWidth="1"/>
    <col min="8970" max="8970" width="8.44140625" style="18" customWidth="1"/>
    <col min="8971" max="8972" width="7.6640625" style="18" customWidth="1"/>
    <col min="8973" max="8973" width="8.44140625" style="18" customWidth="1"/>
    <col min="8974" max="8974" width="8.109375" style="18" customWidth="1"/>
    <col min="8975" max="8975" width="8.44140625" style="18" customWidth="1"/>
    <col min="8976" max="9218" width="11.44140625" style="18"/>
    <col min="9219" max="9219" width="1" style="18" customWidth="1"/>
    <col min="9220" max="9220" width="19.33203125" style="18" customWidth="1"/>
    <col min="9221" max="9221" width="11.109375" style="18" customWidth="1"/>
    <col min="9222" max="9222" width="7.6640625" style="18" customWidth="1"/>
    <col min="9223" max="9224" width="8.44140625" style="18" customWidth="1"/>
    <col min="9225" max="9225" width="9.109375" style="18" customWidth="1"/>
    <col min="9226" max="9226" width="8.44140625" style="18" customWidth="1"/>
    <col min="9227" max="9228" width="7.6640625" style="18" customWidth="1"/>
    <col min="9229" max="9229" width="8.44140625" style="18" customWidth="1"/>
    <col min="9230" max="9230" width="8.109375" style="18" customWidth="1"/>
    <col min="9231" max="9231" width="8.44140625" style="18" customWidth="1"/>
    <col min="9232" max="9474" width="11.44140625" style="18"/>
    <col min="9475" max="9475" width="1" style="18" customWidth="1"/>
    <col min="9476" max="9476" width="19.33203125" style="18" customWidth="1"/>
    <col min="9477" max="9477" width="11.109375" style="18" customWidth="1"/>
    <col min="9478" max="9478" width="7.6640625" style="18" customWidth="1"/>
    <col min="9479" max="9480" width="8.44140625" style="18" customWidth="1"/>
    <col min="9481" max="9481" width="9.109375" style="18" customWidth="1"/>
    <col min="9482" max="9482" width="8.44140625" style="18" customWidth="1"/>
    <col min="9483" max="9484" width="7.6640625" style="18" customWidth="1"/>
    <col min="9485" max="9485" width="8.44140625" style="18" customWidth="1"/>
    <col min="9486" max="9486" width="8.109375" style="18" customWidth="1"/>
    <col min="9487" max="9487" width="8.44140625" style="18" customWidth="1"/>
    <col min="9488" max="9730" width="11.44140625" style="18"/>
    <col min="9731" max="9731" width="1" style="18" customWidth="1"/>
    <col min="9732" max="9732" width="19.33203125" style="18" customWidth="1"/>
    <col min="9733" max="9733" width="11.109375" style="18" customWidth="1"/>
    <col min="9734" max="9734" width="7.6640625" style="18" customWidth="1"/>
    <col min="9735" max="9736" width="8.44140625" style="18" customWidth="1"/>
    <col min="9737" max="9737" width="9.109375" style="18" customWidth="1"/>
    <col min="9738" max="9738" width="8.44140625" style="18" customWidth="1"/>
    <col min="9739" max="9740" width="7.6640625" style="18" customWidth="1"/>
    <col min="9741" max="9741" width="8.44140625" style="18" customWidth="1"/>
    <col min="9742" max="9742" width="8.109375" style="18" customWidth="1"/>
    <col min="9743" max="9743" width="8.44140625" style="18" customWidth="1"/>
    <col min="9744" max="9986" width="11.44140625" style="18"/>
    <col min="9987" max="9987" width="1" style="18" customWidth="1"/>
    <col min="9988" max="9988" width="19.33203125" style="18" customWidth="1"/>
    <col min="9989" max="9989" width="11.109375" style="18" customWidth="1"/>
    <col min="9990" max="9990" width="7.6640625" style="18" customWidth="1"/>
    <col min="9991" max="9992" width="8.44140625" style="18" customWidth="1"/>
    <col min="9993" max="9993" width="9.109375" style="18" customWidth="1"/>
    <col min="9994" max="9994" width="8.44140625" style="18" customWidth="1"/>
    <col min="9995" max="9996" width="7.6640625" style="18" customWidth="1"/>
    <col min="9997" max="9997" width="8.44140625" style="18" customWidth="1"/>
    <col min="9998" max="9998" width="8.109375" style="18" customWidth="1"/>
    <col min="9999" max="9999" width="8.44140625" style="18" customWidth="1"/>
    <col min="10000" max="10242" width="11.44140625" style="18"/>
    <col min="10243" max="10243" width="1" style="18" customWidth="1"/>
    <col min="10244" max="10244" width="19.33203125" style="18" customWidth="1"/>
    <col min="10245" max="10245" width="11.109375" style="18" customWidth="1"/>
    <col min="10246" max="10246" width="7.6640625" style="18" customWidth="1"/>
    <col min="10247" max="10248" width="8.44140625" style="18" customWidth="1"/>
    <col min="10249" max="10249" width="9.109375" style="18" customWidth="1"/>
    <col min="10250" max="10250" width="8.44140625" style="18" customWidth="1"/>
    <col min="10251" max="10252" width="7.6640625" style="18" customWidth="1"/>
    <col min="10253" max="10253" width="8.44140625" style="18" customWidth="1"/>
    <col min="10254" max="10254" width="8.109375" style="18" customWidth="1"/>
    <col min="10255" max="10255" width="8.44140625" style="18" customWidth="1"/>
    <col min="10256" max="10498" width="11.44140625" style="18"/>
    <col min="10499" max="10499" width="1" style="18" customWidth="1"/>
    <col min="10500" max="10500" width="19.33203125" style="18" customWidth="1"/>
    <col min="10501" max="10501" width="11.109375" style="18" customWidth="1"/>
    <col min="10502" max="10502" width="7.6640625" style="18" customWidth="1"/>
    <col min="10503" max="10504" width="8.44140625" style="18" customWidth="1"/>
    <col min="10505" max="10505" width="9.109375" style="18" customWidth="1"/>
    <col min="10506" max="10506" width="8.44140625" style="18" customWidth="1"/>
    <col min="10507" max="10508" width="7.6640625" style="18" customWidth="1"/>
    <col min="10509" max="10509" width="8.44140625" style="18" customWidth="1"/>
    <col min="10510" max="10510" width="8.109375" style="18" customWidth="1"/>
    <col min="10511" max="10511" width="8.44140625" style="18" customWidth="1"/>
    <col min="10512" max="10754" width="11.44140625" style="18"/>
    <col min="10755" max="10755" width="1" style="18" customWidth="1"/>
    <col min="10756" max="10756" width="19.33203125" style="18" customWidth="1"/>
    <col min="10757" max="10757" width="11.109375" style="18" customWidth="1"/>
    <col min="10758" max="10758" width="7.6640625" style="18" customWidth="1"/>
    <col min="10759" max="10760" width="8.44140625" style="18" customWidth="1"/>
    <col min="10761" max="10761" width="9.109375" style="18" customWidth="1"/>
    <col min="10762" max="10762" width="8.44140625" style="18" customWidth="1"/>
    <col min="10763" max="10764" width="7.6640625" style="18" customWidth="1"/>
    <col min="10765" max="10765" width="8.44140625" style="18" customWidth="1"/>
    <col min="10766" max="10766" width="8.109375" style="18" customWidth="1"/>
    <col min="10767" max="10767" width="8.44140625" style="18" customWidth="1"/>
    <col min="10768" max="11010" width="11.44140625" style="18"/>
    <col min="11011" max="11011" width="1" style="18" customWidth="1"/>
    <col min="11012" max="11012" width="19.33203125" style="18" customWidth="1"/>
    <col min="11013" max="11013" width="11.109375" style="18" customWidth="1"/>
    <col min="11014" max="11014" width="7.6640625" style="18" customWidth="1"/>
    <col min="11015" max="11016" width="8.44140625" style="18" customWidth="1"/>
    <col min="11017" max="11017" width="9.109375" style="18" customWidth="1"/>
    <col min="11018" max="11018" width="8.44140625" style="18" customWidth="1"/>
    <col min="11019" max="11020" width="7.6640625" style="18" customWidth="1"/>
    <col min="11021" max="11021" width="8.44140625" style="18" customWidth="1"/>
    <col min="11022" max="11022" width="8.109375" style="18" customWidth="1"/>
    <col min="11023" max="11023" width="8.44140625" style="18" customWidth="1"/>
    <col min="11024" max="11266" width="11.44140625" style="18"/>
    <col min="11267" max="11267" width="1" style="18" customWidth="1"/>
    <col min="11268" max="11268" width="19.33203125" style="18" customWidth="1"/>
    <col min="11269" max="11269" width="11.109375" style="18" customWidth="1"/>
    <col min="11270" max="11270" width="7.6640625" style="18" customWidth="1"/>
    <col min="11271" max="11272" width="8.44140625" style="18" customWidth="1"/>
    <col min="11273" max="11273" width="9.109375" style="18" customWidth="1"/>
    <col min="11274" max="11274" width="8.44140625" style="18" customWidth="1"/>
    <col min="11275" max="11276" width="7.6640625" style="18" customWidth="1"/>
    <col min="11277" max="11277" width="8.44140625" style="18" customWidth="1"/>
    <col min="11278" max="11278" width="8.109375" style="18" customWidth="1"/>
    <col min="11279" max="11279" width="8.44140625" style="18" customWidth="1"/>
    <col min="11280" max="11522" width="11.44140625" style="18"/>
    <col min="11523" max="11523" width="1" style="18" customWidth="1"/>
    <col min="11524" max="11524" width="19.33203125" style="18" customWidth="1"/>
    <col min="11525" max="11525" width="11.109375" style="18" customWidth="1"/>
    <col min="11526" max="11526" width="7.6640625" style="18" customWidth="1"/>
    <col min="11527" max="11528" width="8.44140625" style="18" customWidth="1"/>
    <col min="11529" max="11529" width="9.109375" style="18" customWidth="1"/>
    <col min="11530" max="11530" width="8.44140625" style="18" customWidth="1"/>
    <col min="11531" max="11532" width="7.6640625" style="18" customWidth="1"/>
    <col min="11533" max="11533" width="8.44140625" style="18" customWidth="1"/>
    <col min="11534" max="11534" width="8.109375" style="18" customWidth="1"/>
    <col min="11535" max="11535" width="8.44140625" style="18" customWidth="1"/>
    <col min="11536" max="11778" width="11.44140625" style="18"/>
    <col min="11779" max="11779" width="1" style="18" customWidth="1"/>
    <col min="11780" max="11780" width="19.33203125" style="18" customWidth="1"/>
    <col min="11781" max="11781" width="11.109375" style="18" customWidth="1"/>
    <col min="11782" max="11782" width="7.6640625" style="18" customWidth="1"/>
    <col min="11783" max="11784" width="8.44140625" style="18" customWidth="1"/>
    <col min="11785" max="11785" width="9.109375" style="18" customWidth="1"/>
    <col min="11786" max="11786" width="8.44140625" style="18" customWidth="1"/>
    <col min="11787" max="11788" width="7.6640625" style="18" customWidth="1"/>
    <col min="11789" max="11789" width="8.44140625" style="18" customWidth="1"/>
    <col min="11790" max="11790" width="8.109375" style="18" customWidth="1"/>
    <col min="11791" max="11791" width="8.44140625" style="18" customWidth="1"/>
    <col min="11792" max="12034" width="11.44140625" style="18"/>
    <col min="12035" max="12035" width="1" style="18" customWidth="1"/>
    <col min="12036" max="12036" width="19.33203125" style="18" customWidth="1"/>
    <col min="12037" max="12037" width="11.109375" style="18" customWidth="1"/>
    <col min="12038" max="12038" width="7.6640625" style="18" customWidth="1"/>
    <col min="12039" max="12040" width="8.44140625" style="18" customWidth="1"/>
    <col min="12041" max="12041" width="9.109375" style="18" customWidth="1"/>
    <col min="12042" max="12042" width="8.44140625" style="18" customWidth="1"/>
    <col min="12043" max="12044" width="7.6640625" style="18" customWidth="1"/>
    <col min="12045" max="12045" width="8.44140625" style="18" customWidth="1"/>
    <col min="12046" max="12046" width="8.109375" style="18" customWidth="1"/>
    <col min="12047" max="12047" width="8.44140625" style="18" customWidth="1"/>
    <col min="12048" max="12290" width="11.44140625" style="18"/>
    <col min="12291" max="12291" width="1" style="18" customWidth="1"/>
    <col min="12292" max="12292" width="19.33203125" style="18" customWidth="1"/>
    <col min="12293" max="12293" width="11.109375" style="18" customWidth="1"/>
    <col min="12294" max="12294" width="7.6640625" style="18" customWidth="1"/>
    <col min="12295" max="12296" width="8.44140625" style="18" customWidth="1"/>
    <col min="12297" max="12297" width="9.109375" style="18" customWidth="1"/>
    <col min="12298" max="12298" width="8.44140625" style="18" customWidth="1"/>
    <col min="12299" max="12300" width="7.6640625" style="18" customWidth="1"/>
    <col min="12301" max="12301" width="8.44140625" style="18" customWidth="1"/>
    <col min="12302" max="12302" width="8.109375" style="18" customWidth="1"/>
    <col min="12303" max="12303" width="8.44140625" style="18" customWidth="1"/>
    <col min="12304" max="12546" width="11.44140625" style="18"/>
    <col min="12547" max="12547" width="1" style="18" customWidth="1"/>
    <col min="12548" max="12548" width="19.33203125" style="18" customWidth="1"/>
    <col min="12549" max="12549" width="11.109375" style="18" customWidth="1"/>
    <col min="12550" max="12550" width="7.6640625" style="18" customWidth="1"/>
    <col min="12551" max="12552" width="8.44140625" style="18" customWidth="1"/>
    <col min="12553" max="12553" width="9.109375" style="18" customWidth="1"/>
    <col min="12554" max="12554" width="8.44140625" style="18" customWidth="1"/>
    <col min="12555" max="12556" width="7.6640625" style="18" customWidth="1"/>
    <col min="12557" max="12557" width="8.44140625" style="18" customWidth="1"/>
    <col min="12558" max="12558" width="8.109375" style="18" customWidth="1"/>
    <col min="12559" max="12559" width="8.44140625" style="18" customWidth="1"/>
    <col min="12560" max="12802" width="11.44140625" style="18"/>
    <col min="12803" max="12803" width="1" style="18" customWidth="1"/>
    <col min="12804" max="12804" width="19.33203125" style="18" customWidth="1"/>
    <col min="12805" max="12805" width="11.109375" style="18" customWidth="1"/>
    <col min="12806" max="12806" width="7.6640625" style="18" customWidth="1"/>
    <col min="12807" max="12808" width="8.44140625" style="18" customWidth="1"/>
    <col min="12809" max="12809" width="9.109375" style="18" customWidth="1"/>
    <col min="12810" max="12810" width="8.44140625" style="18" customWidth="1"/>
    <col min="12811" max="12812" width="7.6640625" style="18" customWidth="1"/>
    <col min="12813" max="12813" width="8.44140625" style="18" customWidth="1"/>
    <col min="12814" max="12814" width="8.109375" style="18" customWidth="1"/>
    <col min="12815" max="12815" width="8.44140625" style="18" customWidth="1"/>
    <col min="12816" max="13058" width="11.44140625" style="18"/>
    <col min="13059" max="13059" width="1" style="18" customWidth="1"/>
    <col min="13060" max="13060" width="19.33203125" style="18" customWidth="1"/>
    <col min="13061" max="13061" width="11.109375" style="18" customWidth="1"/>
    <col min="13062" max="13062" width="7.6640625" style="18" customWidth="1"/>
    <col min="13063" max="13064" width="8.44140625" style="18" customWidth="1"/>
    <col min="13065" max="13065" width="9.109375" style="18" customWidth="1"/>
    <col min="13066" max="13066" width="8.44140625" style="18" customWidth="1"/>
    <col min="13067" max="13068" width="7.6640625" style="18" customWidth="1"/>
    <col min="13069" max="13069" width="8.44140625" style="18" customWidth="1"/>
    <col min="13070" max="13070" width="8.109375" style="18" customWidth="1"/>
    <col min="13071" max="13071" width="8.44140625" style="18" customWidth="1"/>
    <col min="13072" max="13314" width="11.44140625" style="18"/>
    <col min="13315" max="13315" width="1" style="18" customWidth="1"/>
    <col min="13316" max="13316" width="19.33203125" style="18" customWidth="1"/>
    <col min="13317" max="13317" width="11.109375" style="18" customWidth="1"/>
    <col min="13318" max="13318" width="7.6640625" style="18" customWidth="1"/>
    <col min="13319" max="13320" width="8.44140625" style="18" customWidth="1"/>
    <col min="13321" max="13321" width="9.109375" style="18" customWidth="1"/>
    <col min="13322" max="13322" width="8.44140625" style="18" customWidth="1"/>
    <col min="13323" max="13324" width="7.6640625" style="18" customWidth="1"/>
    <col min="13325" max="13325" width="8.44140625" style="18" customWidth="1"/>
    <col min="13326" max="13326" width="8.109375" style="18" customWidth="1"/>
    <col min="13327" max="13327" width="8.44140625" style="18" customWidth="1"/>
    <col min="13328" max="13570" width="11.44140625" style="18"/>
    <col min="13571" max="13571" width="1" style="18" customWidth="1"/>
    <col min="13572" max="13572" width="19.33203125" style="18" customWidth="1"/>
    <col min="13573" max="13573" width="11.109375" style="18" customWidth="1"/>
    <col min="13574" max="13574" width="7.6640625" style="18" customWidth="1"/>
    <col min="13575" max="13576" width="8.44140625" style="18" customWidth="1"/>
    <col min="13577" max="13577" width="9.109375" style="18" customWidth="1"/>
    <col min="13578" max="13578" width="8.44140625" style="18" customWidth="1"/>
    <col min="13579" max="13580" width="7.6640625" style="18" customWidth="1"/>
    <col min="13581" max="13581" width="8.44140625" style="18" customWidth="1"/>
    <col min="13582" max="13582" width="8.109375" style="18" customWidth="1"/>
    <col min="13583" max="13583" width="8.44140625" style="18" customWidth="1"/>
    <col min="13584" max="13826" width="11.44140625" style="18"/>
    <col min="13827" max="13827" width="1" style="18" customWidth="1"/>
    <col min="13828" max="13828" width="19.33203125" style="18" customWidth="1"/>
    <col min="13829" max="13829" width="11.109375" style="18" customWidth="1"/>
    <col min="13830" max="13830" width="7.6640625" style="18" customWidth="1"/>
    <col min="13831" max="13832" width="8.44140625" style="18" customWidth="1"/>
    <col min="13833" max="13833" width="9.109375" style="18" customWidth="1"/>
    <col min="13834" max="13834" width="8.44140625" style="18" customWidth="1"/>
    <col min="13835" max="13836" width="7.6640625" style="18" customWidth="1"/>
    <col min="13837" max="13837" width="8.44140625" style="18" customWidth="1"/>
    <col min="13838" max="13838" width="8.109375" style="18" customWidth="1"/>
    <col min="13839" max="13839" width="8.44140625" style="18" customWidth="1"/>
    <col min="13840" max="14082" width="11.44140625" style="18"/>
    <col min="14083" max="14083" width="1" style="18" customWidth="1"/>
    <col min="14084" max="14084" width="19.33203125" style="18" customWidth="1"/>
    <col min="14085" max="14085" width="11.109375" style="18" customWidth="1"/>
    <col min="14086" max="14086" width="7.6640625" style="18" customWidth="1"/>
    <col min="14087" max="14088" width="8.44140625" style="18" customWidth="1"/>
    <col min="14089" max="14089" width="9.109375" style="18" customWidth="1"/>
    <col min="14090" max="14090" width="8.44140625" style="18" customWidth="1"/>
    <col min="14091" max="14092" width="7.6640625" style="18" customWidth="1"/>
    <col min="14093" max="14093" width="8.44140625" style="18" customWidth="1"/>
    <col min="14094" max="14094" width="8.109375" style="18" customWidth="1"/>
    <col min="14095" max="14095" width="8.44140625" style="18" customWidth="1"/>
    <col min="14096" max="14338" width="11.44140625" style="18"/>
    <col min="14339" max="14339" width="1" style="18" customWidth="1"/>
    <col min="14340" max="14340" width="19.33203125" style="18" customWidth="1"/>
    <col min="14341" max="14341" width="11.109375" style="18" customWidth="1"/>
    <col min="14342" max="14342" width="7.6640625" style="18" customWidth="1"/>
    <col min="14343" max="14344" width="8.44140625" style="18" customWidth="1"/>
    <col min="14345" max="14345" width="9.109375" style="18" customWidth="1"/>
    <col min="14346" max="14346" width="8.44140625" style="18" customWidth="1"/>
    <col min="14347" max="14348" width="7.6640625" style="18" customWidth="1"/>
    <col min="14349" max="14349" width="8.44140625" style="18" customWidth="1"/>
    <col min="14350" max="14350" width="8.109375" style="18" customWidth="1"/>
    <col min="14351" max="14351" width="8.44140625" style="18" customWidth="1"/>
    <col min="14352" max="14594" width="11.44140625" style="18"/>
    <col min="14595" max="14595" width="1" style="18" customWidth="1"/>
    <col min="14596" max="14596" width="19.33203125" style="18" customWidth="1"/>
    <col min="14597" max="14597" width="11.109375" style="18" customWidth="1"/>
    <col min="14598" max="14598" width="7.6640625" style="18" customWidth="1"/>
    <col min="14599" max="14600" width="8.44140625" style="18" customWidth="1"/>
    <col min="14601" max="14601" width="9.109375" style="18" customWidth="1"/>
    <col min="14602" max="14602" width="8.44140625" style="18" customWidth="1"/>
    <col min="14603" max="14604" width="7.6640625" style="18" customWidth="1"/>
    <col min="14605" max="14605" width="8.44140625" style="18" customWidth="1"/>
    <col min="14606" max="14606" width="8.109375" style="18" customWidth="1"/>
    <col min="14607" max="14607" width="8.44140625" style="18" customWidth="1"/>
    <col min="14608" max="14850" width="11.44140625" style="18"/>
    <col min="14851" max="14851" width="1" style="18" customWidth="1"/>
    <col min="14852" max="14852" width="19.33203125" style="18" customWidth="1"/>
    <col min="14853" max="14853" width="11.109375" style="18" customWidth="1"/>
    <col min="14854" max="14854" width="7.6640625" style="18" customWidth="1"/>
    <col min="14855" max="14856" width="8.44140625" style="18" customWidth="1"/>
    <col min="14857" max="14857" width="9.109375" style="18" customWidth="1"/>
    <col min="14858" max="14858" width="8.44140625" style="18" customWidth="1"/>
    <col min="14859" max="14860" width="7.6640625" style="18" customWidth="1"/>
    <col min="14861" max="14861" width="8.44140625" style="18" customWidth="1"/>
    <col min="14862" max="14862" width="8.109375" style="18" customWidth="1"/>
    <col min="14863" max="14863" width="8.44140625" style="18" customWidth="1"/>
    <col min="14864" max="15106" width="11.44140625" style="18"/>
    <col min="15107" max="15107" width="1" style="18" customWidth="1"/>
    <col min="15108" max="15108" width="19.33203125" style="18" customWidth="1"/>
    <col min="15109" max="15109" width="11.109375" style="18" customWidth="1"/>
    <col min="15110" max="15110" width="7.6640625" style="18" customWidth="1"/>
    <col min="15111" max="15112" width="8.44140625" style="18" customWidth="1"/>
    <col min="15113" max="15113" width="9.109375" style="18" customWidth="1"/>
    <col min="15114" max="15114" width="8.44140625" style="18" customWidth="1"/>
    <col min="15115" max="15116" width="7.6640625" style="18" customWidth="1"/>
    <col min="15117" max="15117" width="8.44140625" style="18" customWidth="1"/>
    <col min="15118" max="15118" width="8.109375" style="18" customWidth="1"/>
    <col min="15119" max="15119" width="8.44140625" style="18" customWidth="1"/>
    <col min="15120" max="15362" width="11.44140625" style="18"/>
    <col min="15363" max="15363" width="1" style="18" customWidth="1"/>
    <col min="15364" max="15364" width="19.33203125" style="18" customWidth="1"/>
    <col min="15365" max="15365" width="11.109375" style="18" customWidth="1"/>
    <col min="15366" max="15366" width="7.6640625" style="18" customWidth="1"/>
    <col min="15367" max="15368" width="8.44140625" style="18" customWidth="1"/>
    <col min="15369" max="15369" width="9.109375" style="18" customWidth="1"/>
    <col min="15370" max="15370" width="8.44140625" style="18" customWidth="1"/>
    <col min="15371" max="15372" width="7.6640625" style="18" customWidth="1"/>
    <col min="15373" max="15373" width="8.44140625" style="18" customWidth="1"/>
    <col min="15374" max="15374" width="8.109375" style="18" customWidth="1"/>
    <col min="15375" max="15375" width="8.44140625" style="18" customWidth="1"/>
    <col min="15376" max="15618" width="11.44140625" style="18"/>
    <col min="15619" max="15619" width="1" style="18" customWidth="1"/>
    <col min="15620" max="15620" width="19.33203125" style="18" customWidth="1"/>
    <col min="15621" max="15621" width="11.109375" style="18" customWidth="1"/>
    <col min="15622" max="15622" width="7.6640625" style="18" customWidth="1"/>
    <col min="15623" max="15624" width="8.44140625" style="18" customWidth="1"/>
    <col min="15625" max="15625" width="9.109375" style="18" customWidth="1"/>
    <col min="15626" max="15626" width="8.44140625" style="18" customWidth="1"/>
    <col min="15627" max="15628" width="7.6640625" style="18" customWidth="1"/>
    <col min="15629" max="15629" width="8.44140625" style="18" customWidth="1"/>
    <col min="15630" max="15630" width="8.109375" style="18" customWidth="1"/>
    <col min="15631" max="15631" width="8.44140625" style="18" customWidth="1"/>
    <col min="15632" max="15874" width="11.44140625" style="18"/>
    <col min="15875" max="15875" width="1" style="18" customWidth="1"/>
    <col min="15876" max="15876" width="19.33203125" style="18" customWidth="1"/>
    <col min="15877" max="15877" width="11.109375" style="18" customWidth="1"/>
    <col min="15878" max="15878" width="7.6640625" style="18" customWidth="1"/>
    <col min="15879" max="15880" width="8.44140625" style="18" customWidth="1"/>
    <col min="15881" max="15881" width="9.109375" style="18" customWidth="1"/>
    <col min="15882" max="15882" width="8.44140625" style="18" customWidth="1"/>
    <col min="15883" max="15884" width="7.6640625" style="18" customWidth="1"/>
    <col min="15885" max="15885" width="8.44140625" style="18" customWidth="1"/>
    <col min="15886" max="15886" width="8.109375" style="18" customWidth="1"/>
    <col min="15887" max="15887" width="8.44140625" style="18" customWidth="1"/>
    <col min="15888" max="16130" width="11.44140625" style="18"/>
    <col min="16131" max="16131" width="1" style="18" customWidth="1"/>
    <col min="16132" max="16132" width="19.33203125" style="18" customWidth="1"/>
    <col min="16133" max="16133" width="11.109375" style="18" customWidth="1"/>
    <col min="16134" max="16134" width="7.6640625" style="18" customWidth="1"/>
    <col min="16135" max="16136" width="8.44140625" style="18" customWidth="1"/>
    <col min="16137" max="16137" width="9.109375" style="18" customWidth="1"/>
    <col min="16138" max="16138" width="8.44140625" style="18" customWidth="1"/>
    <col min="16139" max="16140" width="7.6640625" style="18" customWidth="1"/>
    <col min="16141" max="16141" width="8.44140625" style="18" customWidth="1"/>
    <col min="16142" max="16142" width="8.109375" style="18" customWidth="1"/>
    <col min="16143" max="16143" width="8.44140625" style="18" customWidth="1"/>
    <col min="16144" max="16384" width="11.44140625" style="18"/>
  </cols>
  <sheetData>
    <row r="1" spans="2:25" ht="16.350000000000001" customHeight="1"/>
    <row r="2" spans="2:25" ht="16.350000000000001" customHeight="1"/>
    <row r="3" spans="2:25" ht="16.2" customHeight="1"/>
    <row r="4" spans="2:25" ht="16.2" customHeight="1">
      <c r="C4" s="19"/>
    </row>
    <row r="5" spans="2:25" ht="16.2" customHeight="1">
      <c r="C5" s="19"/>
    </row>
    <row r="6" spans="2:25" ht="16.2" customHeight="1">
      <c r="B6" s="39" t="s">
        <v>16</v>
      </c>
      <c r="C6" s="19"/>
    </row>
    <row r="7" spans="2:25" ht="17.100000000000001" customHeight="1">
      <c r="B7" s="40" t="s">
        <v>169</v>
      </c>
      <c r="C7" s="19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2:25" ht="16.2" customHeight="1">
      <c r="B8" s="20"/>
      <c r="C8" s="19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2:25" ht="16.5" customHeight="1"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2:25" ht="22.5" customHeight="1">
      <c r="B10" s="127" t="s">
        <v>130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2:2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2:25" s="22" customFormat="1" ht="28.5" customHeight="1">
      <c r="B12" s="41" t="s">
        <v>60</v>
      </c>
      <c r="C12" s="41"/>
      <c r="D12" s="72" t="s">
        <v>73</v>
      </c>
      <c r="E12" s="72" t="s">
        <v>74</v>
      </c>
      <c r="F12" s="72" t="s">
        <v>75</v>
      </c>
      <c r="G12" s="72" t="s">
        <v>76</v>
      </c>
      <c r="H12" s="72" t="s">
        <v>77</v>
      </c>
      <c r="I12" s="72" t="s">
        <v>78</v>
      </c>
      <c r="J12" s="72" t="s">
        <v>79</v>
      </c>
      <c r="K12" s="72" t="s">
        <v>80</v>
      </c>
      <c r="L12" s="41" t="s">
        <v>3</v>
      </c>
      <c r="M12" s="58"/>
      <c r="N12" s="11" t="str">
        <f>+D12</f>
        <v>Sin asalariados</v>
      </c>
      <c r="O12" s="11" t="str">
        <f>+E12</f>
        <v>De 1 asalariado</v>
      </c>
      <c r="P12" s="11" t="str">
        <f>+F12</f>
        <v>De 2 a 5 asalariados</v>
      </c>
      <c r="Q12" s="56" t="s">
        <v>76</v>
      </c>
      <c r="R12" s="56" t="s">
        <v>77</v>
      </c>
      <c r="S12" s="11" t="s">
        <v>78</v>
      </c>
      <c r="T12" s="11" t="s">
        <v>79</v>
      </c>
      <c r="U12" s="11" t="s">
        <v>80</v>
      </c>
      <c r="V12" s="11"/>
      <c r="W12" s="58"/>
      <c r="X12" s="58"/>
      <c r="Y12" s="58"/>
    </row>
    <row r="13" spans="2:2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2:25" s="22" customFormat="1" ht="16.5" customHeight="1">
      <c r="B14" s="43" t="s">
        <v>62</v>
      </c>
      <c r="C14" s="25"/>
      <c r="D14" s="44">
        <v>197</v>
      </c>
      <c r="E14" s="44">
        <v>163</v>
      </c>
      <c r="F14" s="44">
        <v>296</v>
      </c>
      <c r="G14" s="44">
        <v>181</v>
      </c>
      <c r="H14" s="44">
        <v>218</v>
      </c>
      <c r="I14" s="44">
        <v>353</v>
      </c>
      <c r="J14" s="44">
        <v>512</v>
      </c>
      <c r="K14" s="44">
        <v>1378</v>
      </c>
      <c r="L14" s="45">
        <f t="shared" ref="L14:L22" si="0">SUM(D14:K14)</f>
        <v>3298</v>
      </c>
      <c r="M14" s="58"/>
      <c r="N14" s="59">
        <f t="shared" ref="N14:U22" si="1">+D14/$L14</f>
        <v>5.9733171619163132E-2</v>
      </c>
      <c r="O14" s="59">
        <f t="shared" si="1"/>
        <v>4.9423893268647663E-2</v>
      </c>
      <c r="P14" s="59">
        <f t="shared" si="1"/>
        <v>8.9751364463311098E-2</v>
      </c>
      <c r="Q14" s="59">
        <f t="shared" si="1"/>
        <v>5.4881746513038204E-2</v>
      </c>
      <c r="R14" s="59">
        <f t="shared" si="1"/>
        <v>6.6100667070952093E-2</v>
      </c>
      <c r="S14" s="59">
        <f t="shared" si="1"/>
        <v>0.10703456640388113</v>
      </c>
      <c r="T14" s="59">
        <f t="shared" si="1"/>
        <v>0.15524560339599758</v>
      </c>
      <c r="U14" s="59">
        <f t="shared" si="1"/>
        <v>0.41782898726500911</v>
      </c>
      <c r="V14" s="60" t="s">
        <v>62</v>
      </c>
      <c r="W14" s="58"/>
      <c r="X14" s="58"/>
      <c r="Y14" s="58"/>
    </row>
    <row r="15" spans="2:25" s="26" customFormat="1" ht="16.5" customHeight="1">
      <c r="B15" s="43" t="s">
        <v>63</v>
      </c>
      <c r="C15" s="27"/>
      <c r="D15" s="44">
        <v>4657</v>
      </c>
      <c r="E15" s="44">
        <v>2749</v>
      </c>
      <c r="F15" s="44">
        <v>3213</v>
      </c>
      <c r="G15" s="44">
        <v>1578</v>
      </c>
      <c r="H15" s="44">
        <v>1722</v>
      </c>
      <c r="I15" s="44">
        <v>1586</v>
      </c>
      <c r="J15" s="44">
        <v>2275</v>
      </c>
      <c r="K15" s="44">
        <v>1363</v>
      </c>
      <c r="L15" s="45">
        <f t="shared" si="0"/>
        <v>19143</v>
      </c>
      <c r="M15" s="11"/>
      <c r="N15" s="59">
        <f t="shared" si="1"/>
        <v>0.24327430392310506</v>
      </c>
      <c r="O15" s="59">
        <f t="shared" si="1"/>
        <v>0.14360340594473175</v>
      </c>
      <c r="P15" s="59">
        <f t="shared" si="1"/>
        <v>0.16784203102961917</v>
      </c>
      <c r="Q15" s="59">
        <f t="shared" si="1"/>
        <v>8.2432220655069735E-2</v>
      </c>
      <c r="R15" s="59">
        <f t="shared" si="1"/>
        <v>8.9954552577965835E-2</v>
      </c>
      <c r="S15" s="59">
        <f t="shared" si="1"/>
        <v>8.2850127984119518E-2</v>
      </c>
      <c r="T15" s="59">
        <f t="shared" si="1"/>
        <v>0.1188423966985321</v>
      </c>
      <c r="U15" s="59">
        <f t="shared" si="1"/>
        <v>7.1200961186856815E-2</v>
      </c>
      <c r="V15" s="64" t="s">
        <v>63</v>
      </c>
      <c r="W15" s="11"/>
      <c r="X15" s="11"/>
      <c r="Y15" s="11"/>
    </row>
    <row r="16" spans="2:25" s="26" customFormat="1" ht="16.5" customHeight="1">
      <c r="B16" s="43" t="s">
        <v>64</v>
      </c>
      <c r="C16" s="27"/>
      <c r="D16" s="44">
        <v>4991</v>
      </c>
      <c r="E16" s="44">
        <v>2068</v>
      </c>
      <c r="F16" s="44">
        <v>848</v>
      </c>
      <c r="G16" s="44">
        <v>293</v>
      </c>
      <c r="H16" s="44">
        <v>385</v>
      </c>
      <c r="I16" s="44">
        <v>153</v>
      </c>
      <c r="J16" s="44">
        <v>173</v>
      </c>
      <c r="K16" s="44">
        <v>0</v>
      </c>
      <c r="L16" s="45">
        <f t="shared" si="0"/>
        <v>8911</v>
      </c>
      <c r="M16" s="11"/>
      <c r="N16" s="59">
        <f t="shared" si="1"/>
        <v>0.56009426551453256</v>
      </c>
      <c r="O16" s="59">
        <f t="shared" si="1"/>
        <v>0.23207271911121086</v>
      </c>
      <c r="P16" s="59">
        <f t="shared" si="1"/>
        <v>9.5163281337672545E-2</v>
      </c>
      <c r="Q16" s="59">
        <f t="shared" si="1"/>
        <v>3.2880709235776004E-2</v>
      </c>
      <c r="R16" s="59">
        <f t="shared" si="1"/>
        <v>4.3205027494108407E-2</v>
      </c>
      <c r="S16" s="59">
        <f t="shared" si="1"/>
        <v>1.7169790147009315E-2</v>
      </c>
      <c r="T16" s="59">
        <f t="shared" si="1"/>
        <v>1.9414207159690271E-2</v>
      </c>
      <c r="U16" s="59">
        <f t="shared" si="1"/>
        <v>0</v>
      </c>
      <c r="V16" s="64" t="s">
        <v>64</v>
      </c>
      <c r="W16" s="11"/>
      <c r="X16" s="11"/>
      <c r="Y16" s="11"/>
    </row>
    <row r="17" spans="2:25" s="26" customFormat="1" ht="16.5" customHeight="1">
      <c r="B17" s="43" t="s">
        <v>65</v>
      </c>
      <c r="C17" s="27"/>
      <c r="D17" s="44">
        <v>774</v>
      </c>
      <c r="E17" s="44">
        <v>472</v>
      </c>
      <c r="F17" s="44">
        <v>1033</v>
      </c>
      <c r="G17" s="44">
        <v>769</v>
      </c>
      <c r="H17" s="44">
        <v>843</v>
      </c>
      <c r="I17" s="44">
        <v>1366</v>
      </c>
      <c r="J17" s="44">
        <v>1245</v>
      </c>
      <c r="K17" s="44">
        <v>1904</v>
      </c>
      <c r="L17" s="45">
        <f t="shared" si="0"/>
        <v>8406</v>
      </c>
      <c r="M17" s="11"/>
      <c r="N17" s="59">
        <f t="shared" si="1"/>
        <v>9.2077087794432549E-2</v>
      </c>
      <c r="O17" s="59">
        <f t="shared" si="1"/>
        <v>5.6150368784201758E-2</v>
      </c>
      <c r="P17" s="59">
        <f t="shared" si="1"/>
        <v>0.12288841303830597</v>
      </c>
      <c r="Q17" s="59">
        <f t="shared" si="1"/>
        <v>9.1482274565786337E-2</v>
      </c>
      <c r="R17" s="59">
        <f t="shared" si="1"/>
        <v>0.10028551034975018</v>
      </c>
      <c r="S17" s="59">
        <f t="shared" si="1"/>
        <v>0.16250297406614322</v>
      </c>
      <c r="T17" s="59">
        <f t="shared" si="1"/>
        <v>0.14810849393290507</v>
      </c>
      <c r="U17" s="59">
        <f t="shared" si="1"/>
        <v>0.22650487746847489</v>
      </c>
      <c r="V17" s="64" t="s">
        <v>65</v>
      </c>
      <c r="W17" s="11"/>
      <c r="X17" s="11"/>
      <c r="Y17" s="11"/>
    </row>
    <row r="18" spans="2:25" s="26" customFormat="1" ht="16.5" customHeight="1">
      <c r="B18" s="43" t="s">
        <v>66</v>
      </c>
      <c r="C18" s="27"/>
      <c r="D18" s="44">
        <v>1278</v>
      </c>
      <c r="E18" s="44">
        <v>742</v>
      </c>
      <c r="F18" s="44">
        <v>902</v>
      </c>
      <c r="G18" s="44">
        <v>629</v>
      </c>
      <c r="H18" s="44">
        <v>743</v>
      </c>
      <c r="I18" s="44">
        <v>614</v>
      </c>
      <c r="J18" s="44">
        <v>478</v>
      </c>
      <c r="K18" s="44">
        <v>418</v>
      </c>
      <c r="L18" s="45">
        <f t="shared" si="0"/>
        <v>5804</v>
      </c>
      <c r="M18" s="11"/>
      <c r="N18" s="59">
        <f t="shared" si="1"/>
        <v>0.22019297036526533</v>
      </c>
      <c r="O18" s="59">
        <f t="shared" si="1"/>
        <v>0.12784286698828395</v>
      </c>
      <c r="P18" s="59">
        <f t="shared" si="1"/>
        <v>0.15541006202618884</v>
      </c>
      <c r="Q18" s="59">
        <f t="shared" si="1"/>
        <v>0.10837353549276361</v>
      </c>
      <c r="R18" s="59">
        <f t="shared" si="1"/>
        <v>0.12801516195727083</v>
      </c>
      <c r="S18" s="59">
        <f t="shared" si="1"/>
        <v>0.10578911095796002</v>
      </c>
      <c r="T18" s="59">
        <f t="shared" si="1"/>
        <v>8.2356995175740869E-2</v>
      </c>
      <c r="U18" s="59">
        <f t="shared" si="1"/>
        <v>7.2019297036526528E-2</v>
      </c>
      <c r="V18" s="64" t="s">
        <v>66</v>
      </c>
      <c r="W18" s="11"/>
      <c r="X18" s="11"/>
      <c r="Y18" s="11"/>
    </row>
    <row r="19" spans="2:25" s="26" customFormat="1" ht="16.5" customHeight="1">
      <c r="B19" s="43" t="s">
        <v>67</v>
      </c>
      <c r="C19" s="27"/>
      <c r="D19" s="44">
        <v>813</v>
      </c>
      <c r="E19" s="44">
        <v>501</v>
      </c>
      <c r="F19" s="44">
        <v>807</v>
      </c>
      <c r="G19" s="44">
        <v>656</v>
      </c>
      <c r="H19" s="44">
        <v>866</v>
      </c>
      <c r="I19" s="44">
        <v>743</v>
      </c>
      <c r="J19" s="44">
        <v>1154</v>
      </c>
      <c r="K19" s="44">
        <v>1815</v>
      </c>
      <c r="L19" s="45">
        <f t="shared" si="0"/>
        <v>7355</v>
      </c>
      <c r="M19" s="11"/>
      <c r="N19" s="59">
        <f t="shared" si="1"/>
        <v>0.11053704962610469</v>
      </c>
      <c r="O19" s="59">
        <f t="shared" si="1"/>
        <v>6.8116927260367097E-2</v>
      </c>
      <c r="P19" s="59">
        <f t="shared" si="1"/>
        <v>0.10972127804214819</v>
      </c>
      <c r="Q19" s="59">
        <f t="shared" si="1"/>
        <v>8.9191026512576474E-2</v>
      </c>
      <c r="R19" s="59">
        <f t="shared" si="1"/>
        <v>0.11774303195105371</v>
      </c>
      <c r="S19" s="59">
        <f t="shared" si="1"/>
        <v>0.10101971447994562</v>
      </c>
      <c r="T19" s="59">
        <f t="shared" si="1"/>
        <v>0.15690006798096534</v>
      </c>
      <c r="U19" s="59">
        <f t="shared" si="1"/>
        <v>0.24677090414683889</v>
      </c>
      <c r="V19" s="64" t="s">
        <v>67</v>
      </c>
      <c r="W19" s="11"/>
      <c r="X19" s="11"/>
      <c r="Y19" s="11"/>
    </row>
    <row r="20" spans="2:25" s="26" customFormat="1" ht="16.5" customHeight="1">
      <c r="B20" s="43" t="s">
        <v>68</v>
      </c>
      <c r="C20" s="27"/>
      <c r="D20" s="44">
        <v>3384</v>
      </c>
      <c r="E20" s="44">
        <v>2323</v>
      </c>
      <c r="F20" s="44">
        <v>1619</v>
      </c>
      <c r="G20" s="44">
        <v>805</v>
      </c>
      <c r="H20" s="44">
        <v>485</v>
      </c>
      <c r="I20" s="44">
        <v>327</v>
      </c>
      <c r="J20" s="44">
        <v>291</v>
      </c>
      <c r="K20" s="44">
        <v>790</v>
      </c>
      <c r="L20" s="45">
        <f t="shared" si="0"/>
        <v>10024</v>
      </c>
      <c r="M20" s="11"/>
      <c r="N20" s="59">
        <f t="shared" si="1"/>
        <v>0.33758978451715882</v>
      </c>
      <c r="O20" s="59">
        <f t="shared" si="1"/>
        <v>0.23174381484437351</v>
      </c>
      <c r="P20" s="59">
        <f t="shared" si="1"/>
        <v>0.16151237031125298</v>
      </c>
      <c r="Q20" s="59">
        <f t="shared" si="1"/>
        <v>8.0307262569832408E-2</v>
      </c>
      <c r="R20" s="59">
        <f t="shared" si="1"/>
        <v>4.838387869114126E-2</v>
      </c>
      <c r="S20" s="59">
        <f t="shared" si="1"/>
        <v>3.2621707901037508E-2</v>
      </c>
      <c r="T20" s="59">
        <f t="shared" si="1"/>
        <v>2.9030327214684758E-2</v>
      </c>
      <c r="U20" s="59">
        <f t="shared" si="1"/>
        <v>7.8810853950518761E-2</v>
      </c>
      <c r="V20" s="64" t="s">
        <v>68</v>
      </c>
      <c r="W20" s="11"/>
      <c r="X20" s="11"/>
      <c r="Y20" s="11"/>
    </row>
    <row r="21" spans="2:25" s="26" customFormat="1" ht="16.5" customHeight="1">
      <c r="B21" s="43" t="s">
        <v>69</v>
      </c>
      <c r="C21" s="27"/>
      <c r="D21" s="44">
        <v>1749</v>
      </c>
      <c r="E21" s="44">
        <v>994</v>
      </c>
      <c r="F21" s="44">
        <v>1455</v>
      </c>
      <c r="G21" s="44">
        <v>1035</v>
      </c>
      <c r="H21" s="44">
        <v>1124</v>
      </c>
      <c r="I21" s="44">
        <v>1016</v>
      </c>
      <c r="J21" s="44">
        <v>1403</v>
      </c>
      <c r="K21" s="44">
        <v>3715</v>
      </c>
      <c r="L21" s="45">
        <f t="shared" si="0"/>
        <v>12491</v>
      </c>
      <c r="M21" s="11"/>
      <c r="N21" s="59">
        <f t="shared" si="1"/>
        <v>0.14002081498679048</v>
      </c>
      <c r="O21" s="59">
        <f t="shared" si="1"/>
        <v>7.957729565287007E-2</v>
      </c>
      <c r="P21" s="59">
        <f t="shared" si="1"/>
        <v>0.11648386838523737</v>
      </c>
      <c r="Q21" s="59">
        <f t="shared" si="1"/>
        <v>8.2859658954447205E-2</v>
      </c>
      <c r="R21" s="59">
        <f t="shared" si="1"/>
        <v>8.9984789048114647E-2</v>
      </c>
      <c r="S21" s="59">
        <f t="shared" si="1"/>
        <v>8.1338563765911462E-2</v>
      </c>
      <c r="T21" s="59">
        <f t="shared" si="1"/>
        <v>0.11232087102713954</v>
      </c>
      <c r="U21" s="59">
        <f t="shared" si="1"/>
        <v>0.29741413817948925</v>
      </c>
      <c r="V21" s="64" t="s">
        <v>69</v>
      </c>
      <c r="W21" s="11"/>
      <c r="X21" s="11"/>
      <c r="Y21" s="11"/>
    </row>
    <row r="22" spans="2:25" s="26" customFormat="1" ht="16.5" customHeight="1">
      <c r="B22" s="43" t="s">
        <v>70</v>
      </c>
      <c r="C22" s="27"/>
      <c r="D22" s="44">
        <v>54</v>
      </c>
      <c r="E22" s="44">
        <v>95</v>
      </c>
      <c r="F22" s="44">
        <v>333</v>
      </c>
      <c r="G22" s="44">
        <v>343</v>
      </c>
      <c r="H22" s="44">
        <v>328</v>
      </c>
      <c r="I22" s="44">
        <v>186</v>
      </c>
      <c r="J22" s="44">
        <v>456</v>
      </c>
      <c r="K22" s="44">
        <v>294</v>
      </c>
      <c r="L22" s="45">
        <f t="shared" si="0"/>
        <v>2089</v>
      </c>
      <c r="M22" s="11"/>
      <c r="N22" s="59">
        <f t="shared" si="1"/>
        <v>2.5849688846337961E-2</v>
      </c>
      <c r="O22" s="59">
        <f t="shared" si="1"/>
        <v>4.547630445189086E-2</v>
      </c>
      <c r="P22" s="59">
        <f t="shared" si="1"/>
        <v>0.15940641455241741</v>
      </c>
      <c r="Q22" s="59">
        <f t="shared" si="1"/>
        <v>0.16419339396840593</v>
      </c>
      <c r="R22" s="59">
        <f t="shared" si="1"/>
        <v>0.15701292484442317</v>
      </c>
      <c r="S22" s="59">
        <f t="shared" si="1"/>
        <v>8.9037817137386316E-2</v>
      </c>
      <c r="T22" s="59">
        <f t="shared" si="1"/>
        <v>0.21828626136907611</v>
      </c>
      <c r="U22" s="59">
        <f t="shared" si="1"/>
        <v>0.14073719483006222</v>
      </c>
      <c r="V22" s="64" t="s">
        <v>70</v>
      </c>
      <c r="W22" s="11"/>
      <c r="X22" s="11"/>
      <c r="Y22" s="11"/>
    </row>
    <row r="23" spans="2:25" s="26" customFormat="1" ht="21" customHeight="1" thickBot="1">
      <c r="B23" s="49" t="s">
        <v>3</v>
      </c>
      <c r="C23" s="49"/>
      <c r="D23" s="50">
        <f t="shared" ref="D23:L23" si="2">SUM(D14:D22)</f>
        <v>17897</v>
      </c>
      <c r="E23" s="50">
        <f t="shared" si="2"/>
        <v>10107</v>
      </c>
      <c r="F23" s="50">
        <f t="shared" si="2"/>
        <v>10506</v>
      </c>
      <c r="G23" s="50">
        <f t="shared" si="2"/>
        <v>6289</v>
      </c>
      <c r="H23" s="50">
        <f t="shared" si="2"/>
        <v>6714</v>
      </c>
      <c r="I23" s="50">
        <f t="shared" si="2"/>
        <v>6344</v>
      </c>
      <c r="J23" s="50">
        <f t="shared" si="2"/>
        <v>7987</v>
      </c>
      <c r="K23" s="50">
        <f t="shared" si="2"/>
        <v>11677</v>
      </c>
      <c r="L23" s="79">
        <f t="shared" si="2"/>
        <v>77521</v>
      </c>
      <c r="M23" s="76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2:25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77"/>
      <c r="N24" s="59">
        <f t="shared" ref="N24:U24" si="3">+D23/$L23</f>
        <v>0.23086647489067477</v>
      </c>
      <c r="O24" s="59">
        <f t="shared" si="3"/>
        <v>0.13037757510868023</v>
      </c>
      <c r="P24" s="59">
        <f t="shared" si="3"/>
        <v>0.13552456753653849</v>
      </c>
      <c r="Q24" s="59">
        <f t="shared" si="3"/>
        <v>8.1126404458146825E-2</v>
      </c>
      <c r="R24" s="59">
        <f t="shared" si="3"/>
        <v>8.6608789876291586E-2</v>
      </c>
      <c r="S24" s="59">
        <f t="shared" si="3"/>
        <v>8.1835889629906733E-2</v>
      </c>
      <c r="T24" s="59">
        <f t="shared" si="3"/>
        <v>0.1030301466699346</v>
      </c>
      <c r="U24" s="59">
        <f t="shared" si="3"/>
        <v>0.15063015182982675</v>
      </c>
      <c r="V24" s="11" t="s">
        <v>82</v>
      </c>
      <c r="W24" s="11"/>
      <c r="X24" s="11"/>
      <c r="Y24" s="77"/>
    </row>
    <row r="25" spans="2:25" s="33" customFormat="1" ht="13.5" customHeight="1">
      <c r="B25" s="48" t="s">
        <v>168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77"/>
      <c r="N25" s="68">
        <f t="shared" ref="N25:U25" si="4">+D23</f>
        <v>17897</v>
      </c>
      <c r="O25" s="68">
        <f t="shared" si="4"/>
        <v>10107</v>
      </c>
      <c r="P25" s="68">
        <f t="shared" si="4"/>
        <v>10506</v>
      </c>
      <c r="Q25" s="68">
        <f t="shared" si="4"/>
        <v>6289</v>
      </c>
      <c r="R25" s="68">
        <f t="shared" si="4"/>
        <v>6714</v>
      </c>
      <c r="S25" s="68">
        <f t="shared" si="4"/>
        <v>6344</v>
      </c>
      <c r="T25" s="68">
        <f t="shared" si="4"/>
        <v>7987</v>
      </c>
      <c r="U25" s="68">
        <f t="shared" si="4"/>
        <v>11677</v>
      </c>
      <c r="V25" s="71"/>
      <c r="W25" s="77"/>
      <c r="X25" s="77"/>
      <c r="Y25" s="77"/>
    </row>
    <row r="26" spans="2:25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</row>
    <row r="27" spans="2:25" ht="22.5" customHeight="1">
      <c r="B27" s="127" t="s">
        <v>131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2:25" ht="9.9" customHeight="1"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2:25"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2:25"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2:25"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2:25"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2:25"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44" spans="2:25" ht="12.75" customHeight="1"/>
    <row r="45" spans="2:25" ht="22.5" customHeight="1">
      <c r="B45" s="127" t="s">
        <v>132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</row>
    <row r="46" spans="2:25" ht="9.9" customHeight="1"/>
  </sheetData>
  <mergeCells count="3">
    <mergeCell ref="B10:L10"/>
    <mergeCell ref="B27:L27"/>
    <mergeCell ref="B45:L45"/>
  </mergeCells>
  <pageMargins left="0" right="0.19685039370078741" top="0" bottom="0.31496062992125984" header="0" footer="0.31496062992125984"/>
  <pageSetup paperSize="9" scale="80" orientation="portrait" r:id="rId1"/>
  <headerFooter>
    <oddFooter>&amp;R&amp;"NewsGotT,Normal"&amp;10Servicio de Información y Difusión. &amp;"NewsGotT,Negrita"Año 2023 |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45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44140625" style="15" customWidth="1"/>
    <col min="4" max="4" width="14.44140625" style="16" customWidth="1"/>
    <col min="5" max="5" width="17.88671875" style="16" customWidth="1"/>
    <col min="6" max="6" width="18.5546875" style="16" bestFit="1" customWidth="1"/>
    <col min="7" max="7" width="11.88671875" style="16" customWidth="1"/>
    <col min="8" max="250" width="11.44140625" style="18"/>
    <col min="251" max="251" width="1" style="18" customWidth="1"/>
    <col min="252" max="252" width="19.33203125" style="18" customWidth="1"/>
    <col min="253" max="253" width="11.109375" style="18" customWidth="1"/>
    <col min="254" max="254" width="7.6640625" style="18" customWidth="1"/>
    <col min="255" max="256" width="8.44140625" style="18" customWidth="1"/>
    <col min="257" max="257" width="9.109375" style="18" customWidth="1"/>
    <col min="258" max="258" width="8.44140625" style="18" customWidth="1"/>
    <col min="259" max="260" width="7.6640625" style="18" customWidth="1"/>
    <col min="261" max="261" width="8.44140625" style="18" customWidth="1"/>
    <col min="262" max="262" width="8.109375" style="18" customWidth="1"/>
    <col min="263" max="263" width="8.44140625" style="18" customWidth="1"/>
    <col min="264" max="506" width="11.44140625" style="18"/>
    <col min="507" max="507" width="1" style="18" customWidth="1"/>
    <col min="508" max="508" width="19.33203125" style="18" customWidth="1"/>
    <col min="509" max="509" width="11.109375" style="18" customWidth="1"/>
    <col min="510" max="510" width="7.6640625" style="18" customWidth="1"/>
    <col min="511" max="512" width="8.44140625" style="18" customWidth="1"/>
    <col min="513" max="513" width="9.109375" style="18" customWidth="1"/>
    <col min="514" max="514" width="8.44140625" style="18" customWidth="1"/>
    <col min="515" max="516" width="7.6640625" style="18" customWidth="1"/>
    <col min="517" max="517" width="8.44140625" style="18" customWidth="1"/>
    <col min="518" max="518" width="8.109375" style="18" customWidth="1"/>
    <col min="519" max="519" width="8.44140625" style="18" customWidth="1"/>
    <col min="520" max="762" width="11.44140625" style="18"/>
    <col min="763" max="763" width="1" style="18" customWidth="1"/>
    <col min="764" max="764" width="19.33203125" style="18" customWidth="1"/>
    <col min="765" max="765" width="11.109375" style="18" customWidth="1"/>
    <col min="766" max="766" width="7.6640625" style="18" customWidth="1"/>
    <col min="767" max="768" width="8.44140625" style="18" customWidth="1"/>
    <col min="769" max="769" width="9.109375" style="18" customWidth="1"/>
    <col min="770" max="770" width="8.44140625" style="18" customWidth="1"/>
    <col min="771" max="772" width="7.6640625" style="18" customWidth="1"/>
    <col min="773" max="773" width="8.44140625" style="18" customWidth="1"/>
    <col min="774" max="774" width="8.109375" style="18" customWidth="1"/>
    <col min="775" max="775" width="8.44140625" style="18" customWidth="1"/>
    <col min="776" max="1018" width="11.44140625" style="18"/>
    <col min="1019" max="1019" width="1" style="18" customWidth="1"/>
    <col min="1020" max="1020" width="19.33203125" style="18" customWidth="1"/>
    <col min="1021" max="1021" width="11.109375" style="18" customWidth="1"/>
    <col min="1022" max="1022" width="7.6640625" style="18" customWidth="1"/>
    <col min="1023" max="1024" width="8.44140625" style="18" customWidth="1"/>
    <col min="1025" max="1025" width="9.109375" style="18" customWidth="1"/>
    <col min="1026" max="1026" width="8.44140625" style="18" customWidth="1"/>
    <col min="1027" max="1028" width="7.6640625" style="18" customWidth="1"/>
    <col min="1029" max="1029" width="8.44140625" style="18" customWidth="1"/>
    <col min="1030" max="1030" width="8.109375" style="18" customWidth="1"/>
    <col min="1031" max="1031" width="8.44140625" style="18" customWidth="1"/>
    <col min="1032" max="1274" width="11.44140625" style="18"/>
    <col min="1275" max="1275" width="1" style="18" customWidth="1"/>
    <col min="1276" max="1276" width="19.33203125" style="18" customWidth="1"/>
    <col min="1277" max="1277" width="11.109375" style="18" customWidth="1"/>
    <col min="1278" max="1278" width="7.6640625" style="18" customWidth="1"/>
    <col min="1279" max="1280" width="8.44140625" style="18" customWidth="1"/>
    <col min="1281" max="1281" width="9.109375" style="18" customWidth="1"/>
    <col min="1282" max="1282" width="8.44140625" style="18" customWidth="1"/>
    <col min="1283" max="1284" width="7.6640625" style="18" customWidth="1"/>
    <col min="1285" max="1285" width="8.44140625" style="18" customWidth="1"/>
    <col min="1286" max="1286" width="8.109375" style="18" customWidth="1"/>
    <col min="1287" max="1287" width="8.44140625" style="18" customWidth="1"/>
    <col min="1288" max="1530" width="11.44140625" style="18"/>
    <col min="1531" max="1531" width="1" style="18" customWidth="1"/>
    <col min="1532" max="1532" width="19.33203125" style="18" customWidth="1"/>
    <col min="1533" max="1533" width="11.109375" style="18" customWidth="1"/>
    <col min="1534" max="1534" width="7.6640625" style="18" customWidth="1"/>
    <col min="1535" max="1536" width="8.44140625" style="18" customWidth="1"/>
    <col min="1537" max="1537" width="9.109375" style="18" customWidth="1"/>
    <col min="1538" max="1538" width="8.44140625" style="18" customWidth="1"/>
    <col min="1539" max="1540" width="7.6640625" style="18" customWidth="1"/>
    <col min="1541" max="1541" width="8.44140625" style="18" customWidth="1"/>
    <col min="1542" max="1542" width="8.109375" style="18" customWidth="1"/>
    <col min="1543" max="1543" width="8.44140625" style="18" customWidth="1"/>
    <col min="1544" max="1786" width="11.44140625" style="18"/>
    <col min="1787" max="1787" width="1" style="18" customWidth="1"/>
    <col min="1788" max="1788" width="19.33203125" style="18" customWidth="1"/>
    <col min="1789" max="1789" width="11.109375" style="18" customWidth="1"/>
    <col min="1790" max="1790" width="7.6640625" style="18" customWidth="1"/>
    <col min="1791" max="1792" width="8.44140625" style="18" customWidth="1"/>
    <col min="1793" max="1793" width="9.109375" style="18" customWidth="1"/>
    <col min="1794" max="1794" width="8.44140625" style="18" customWidth="1"/>
    <col min="1795" max="1796" width="7.6640625" style="18" customWidth="1"/>
    <col min="1797" max="1797" width="8.44140625" style="18" customWidth="1"/>
    <col min="1798" max="1798" width="8.109375" style="18" customWidth="1"/>
    <col min="1799" max="1799" width="8.44140625" style="18" customWidth="1"/>
    <col min="1800" max="2042" width="11.44140625" style="18"/>
    <col min="2043" max="2043" width="1" style="18" customWidth="1"/>
    <col min="2044" max="2044" width="19.33203125" style="18" customWidth="1"/>
    <col min="2045" max="2045" width="11.109375" style="18" customWidth="1"/>
    <col min="2046" max="2046" width="7.6640625" style="18" customWidth="1"/>
    <col min="2047" max="2048" width="8.44140625" style="18" customWidth="1"/>
    <col min="2049" max="2049" width="9.109375" style="18" customWidth="1"/>
    <col min="2050" max="2050" width="8.44140625" style="18" customWidth="1"/>
    <col min="2051" max="2052" width="7.6640625" style="18" customWidth="1"/>
    <col min="2053" max="2053" width="8.44140625" style="18" customWidth="1"/>
    <col min="2054" max="2054" width="8.109375" style="18" customWidth="1"/>
    <col min="2055" max="2055" width="8.44140625" style="18" customWidth="1"/>
    <col min="2056" max="2298" width="11.44140625" style="18"/>
    <col min="2299" max="2299" width="1" style="18" customWidth="1"/>
    <col min="2300" max="2300" width="19.33203125" style="18" customWidth="1"/>
    <col min="2301" max="2301" width="11.109375" style="18" customWidth="1"/>
    <col min="2302" max="2302" width="7.6640625" style="18" customWidth="1"/>
    <col min="2303" max="2304" width="8.44140625" style="18" customWidth="1"/>
    <col min="2305" max="2305" width="9.109375" style="18" customWidth="1"/>
    <col min="2306" max="2306" width="8.44140625" style="18" customWidth="1"/>
    <col min="2307" max="2308" width="7.6640625" style="18" customWidth="1"/>
    <col min="2309" max="2309" width="8.44140625" style="18" customWidth="1"/>
    <col min="2310" max="2310" width="8.109375" style="18" customWidth="1"/>
    <col min="2311" max="2311" width="8.44140625" style="18" customWidth="1"/>
    <col min="2312" max="2554" width="11.44140625" style="18"/>
    <col min="2555" max="2555" width="1" style="18" customWidth="1"/>
    <col min="2556" max="2556" width="19.33203125" style="18" customWidth="1"/>
    <col min="2557" max="2557" width="11.109375" style="18" customWidth="1"/>
    <col min="2558" max="2558" width="7.6640625" style="18" customWidth="1"/>
    <col min="2559" max="2560" width="8.44140625" style="18" customWidth="1"/>
    <col min="2561" max="2561" width="9.109375" style="18" customWidth="1"/>
    <col min="2562" max="2562" width="8.44140625" style="18" customWidth="1"/>
    <col min="2563" max="2564" width="7.6640625" style="18" customWidth="1"/>
    <col min="2565" max="2565" width="8.44140625" style="18" customWidth="1"/>
    <col min="2566" max="2566" width="8.109375" style="18" customWidth="1"/>
    <col min="2567" max="2567" width="8.44140625" style="18" customWidth="1"/>
    <col min="2568" max="2810" width="11.44140625" style="18"/>
    <col min="2811" max="2811" width="1" style="18" customWidth="1"/>
    <col min="2812" max="2812" width="19.33203125" style="18" customWidth="1"/>
    <col min="2813" max="2813" width="11.109375" style="18" customWidth="1"/>
    <col min="2814" max="2814" width="7.6640625" style="18" customWidth="1"/>
    <col min="2815" max="2816" width="8.44140625" style="18" customWidth="1"/>
    <col min="2817" max="2817" width="9.109375" style="18" customWidth="1"/>
    <col min="2818" max="2818" width="8.44140625" style="18" customWidth="1"/>
    <col min="2819" max="2820" width="7.6640625" style="18" customWidth="1"/>
    <col min="2821" max="2821" width="8.44140625" style="18" customWidth="1"/>
    <col min="2822" max="2822" width="8.109375" style="18" customWidth="1"/>
    <col min="2823" max="2823" width="8.44140625" style="18" customWidth="1"/>
    <col min="2824" max="3066" width="11.44140625" style="18"/>
    <col min="3067" max="3067" width="1" style="18" customWidth="1"/>
    <col min="3068" max="3068" width="19.33203125" style="18" customWidth="1"/>
    <col min="3069" max="3069" width="11.109375" style="18" customWidth="1"/>
    <col min="3070" max="3070" width="7.6640625" style="18" customWidth="1"/>
    <col min="3071" max="3072" width="8.44140625" style="18" customWidth="1"/>
    <col min="3073" max="3073" width="9.109375" style="18" customWidth="1"/>
    <col min="3074" max="3074" width="8.44140625" style="18" customWidth="1"/>
    <col min="3075" max="3076" width="7.6640625" style="18" customWidth="1"/>
    <col min="3077" max="3077" width="8.44140625" style="18" customWidth="1"/>
    <col min="3078" max="3078" width="8.109375" style="18" customWidth="1"/>
    <col min="3079" max="3079" width="8.44140625" style="18" customWidth="1"/>
    <col min="3080" max="3322" width="11.44140625" style="18"/>
    <col min="3323" max="3323" width="1" style="18" customWidth="1"/>
    <col min="3324" max="3324" width="19.33203125" style="18" customWidth="1"/>
    <col min="3325" max="3325" width="11.109375" style="18" customWidth="1"/>
    <col min="3326" max="3326" width="7.6640625" style="18" customWidth="1"/>
    <col min="3327" max="3328" width="8.44140625" style="18" customWidth="1"/>
    <col min="3329" max="3329" width="9.109375" style="18" customWidth="1"/>
    <col min="3330" max="3330" width="8.44140625" style="18" customWidth="1"/>
    <col min="3331" max="3332" width="7.6640625" style="18" customWidth="1"/>
    <col min="3333" max="3333" width="8.44140625" style="18" customWidth="1"/>
    <col min="3334" max="3334" width="8.109375" style="18" customWidth="1"/>
    <col min="3335" max="3335" width="8.44140625" style="18" customWidth="1"/>
    <col min="3336" max="3578" width="11.44140625" style="18"/>
    <col min="3579" max="3579" width="1" style="18" customWidth="1"/>
    <col min="3580" max="3580" width="19.33203125" style="18" customWidth="1"/>
    <col min="3581" max="3581" width="11.109375" style="18" customWidth="1"/>
    <col min="3582" max="3582" width="7.6640625" style="18" customWidth="1"/>
    <col min="3583" max="3584" width="8.44140625" style="18" customWidth="1"/>
    <col min="3585" max="3585" width="9.109375" style="18" customWidth="1"/>
    <col min="3586" max="3586" width="8.44140625" style="18" customWidth="1"/>
    <col min="3587" max="3588" width="7.6640625" style="18" customWidth="1"/>
    <col min="3589" max="3589" width="8.44140625" style="18" customWidth="1"/>
    <col min="3590" max="3590" width="8.109375" style="18" customWidth="1"/>
    <col min="3591" max="3591" width="8.44140625" style="18" customWidth="1"/>
    <col min="3592" max="3834" width="11.44140625" style="18"/>
    <col min="3835" max="3835" width="1" style="18" customWidth="1"/>
    <col min="3836" max="3836" width="19.33203125" style="18" customWidth="1"/>
    <col min="3837" max="3837" width="11.109375" style="18" customWidth="1"/>
    <col min="3838" max="3838" width="7.6640625" style="18" customWidth="1"/>
    <col min="3839" max="3840" width="8.44140625" style="18" customWidth="1"/>
    <col min="3841" max="3841" width="9.109375" style="18" customWidth="1"/>
    <col min="3842" max="3842" width="8.44140625" style="18" customWidth="1"/>
    <col min="3843" max="3844" width="7.6640625" style="18" customWidth="1"/>
    <col min="3845" max="3845" width="8.44140625" style="18" customWidth="1"/>
    <col min="3846" max="3846" width="8.109375" style="18" customWidth="1"/>
    <col min="3847" max="3847" width="8.44140625" style="18" customWidth="1"/>
    <col min="3848" max="4090" width="11.44140625" style="18"/>
    <col min="4091" max="4091" width="1" style="18" customWidth="1"/>
    <col min="4092" max="4092" width="19.33203125" style="18" customWidth="1"/>
    <col min="4093" max="4093" width="11.109375" style="18" customWidth="1"/>
    <col min="4094" max="4094" width="7.6640625" style="18" customWidth="1"/>
    <col min="4095" max="4096" width="8.44140625" style="18" customWidth="1"/>
    <col min="4097" max="4097" width="9.109375" style="18" customWidth="1"/>
    <col min="4098" max="4098" width="8.44140625" style="18" customWidth="1"/>
    <col min="4099" max="4100" width="7.6640625" style="18" customWidth="1"/>
    <col min="4101" max="4101" width="8.44140625" style="18" customWidth="1"/>
    <col min="4102" max="4102" width="8.109375" style="18" customWidth="1"/>
    <col min="4103" max="4103" width="8.44140625" style="18" customWidth="1"/>
    <col min="4104" max="4346" width="11.44140625" style="18"/>
    <col min="4347" max="4347" width="1" style="18" customWidth="1"/>
    <col min="4348" max="4348" width="19.33203125" style="18" customWidth="1"/>
    <col min="4349" max="4349" width="11.109375" style="18" customWidth="1"/>
    <col min="4350" max="4350" width="7.6640625" style="18" customWidth="1"/>
    <col min="4351" max="4352" width="8.44140625" style="18" customWidth="1"/>
    <col min="4353" max="4353" width="9.109375" style="18" customWidth="1"/>
    <col min="4354" max="4354" width="8.44140625" style="18" customWidth="1"/>
    <col min="4355" max="4356" width="7.6640625" style="18" customWidth="1"/>
    <col min="4357" max="4357" width="8.44140625" style="18" customWidth="1"/>
    <col min="4358" max="4358" width="8.109375" style="18" customWidth="1"/>
    <col min="4359" max="4359" width="8.44140625" style="18" customWidth="1"/>
    <col min="4360" max="4602" width="11.44140625" style="18"/>
    <col min="4603" max="4603" width="1" style="18" customWidth="1"/>
    <col min="4604" max="4604" width="19.33203125" style="18" customWidth="1"/>
    <col min="4605" max="4605" width="11.109375" style="18" customWidth="1"/>
    <col min="4606" max="4606" width="7.6640625" style="18" customWidth="1"/>
    <col min="4607" max="4608" width="8.44140625" style="18" customWidth="1"/>
    <col min="4609" max="4609" width="9.109375" style="18" customWidth="1"/>
    <col min="4610" max="4610" width="8.44140625" style="18" customWidth="1"/>
    <col min="4611" max="4612" width="7.6640625" style="18" customWidth="1"/>
    <col min="4613" max="4613" width="8.44140625" style="18" customWidth="1"/>
    <col min="4614" max="4614" width="8.109375" style="18" customWidth="1"/>
    <col min="4615" max="4615" width="8.44140625" style="18" customWidth="1"/>
    <col min="4616" max="4858" width="11.44140625" style="18"/>
    <col min="4859" max="4859" width="1" style="18" customWidth="1"/>
    <col min="4860" max="4860" width="19.33203125" style="18" customWidth="1"/>
    <col min="4861" max="4861" width="11.109375" style="18" customWidth="1"/>
    <col min="4862" max="4862" width="7.6640625" style="18" customWidth="1"/>
    <col min="4863" max="4864" width="8.44140625" style="18" customWidth="1"/>
    <col min="4865" max="4865" width="9.109375" style="18" customWidth="1"/>
    <col min="4866" max="4866" width="8.44140625" style="18" customWidth="1"/>
    <col min="4867" max="4868" width="7.6640625" style="18" customWidth="1"/>
    <col min="4869" max="4869" width="8.44140625" style="18" customWidth="1"/>
    <col min="4870" max="4870" width="8.109375" style="18" customWidth="1"/>
    <col min="4871" max="4871" width="8.44140625" style="18" customWidth="1"/>
    <col min="4872" max="5114" width="11.44140625" style="18"/>
    <col min="5115" max="5115" width="1" style="18" customWidth="1"/>
    <col min="5116" max="5116" width="19.33203125" style="18" customWidth="1"/>
    <col min="5117" max="5117" width="11.109375" style="18" customWidth="1"/>
    <col min="5118" max="5118" width="7.6640625" style="18" customWidth="1"/>
    <col min="5119" max="5120" width="8.44140625" style="18" customWidth="1"/>
    <col min="5121" max="5121" width="9.109375" style="18" customWidth="1"/>
    <col min="5122" max="5122" width="8.44140625" style="18" customWidth="1"/>
    <col min="5123" max="5124" width="7.6640625" style="18" customWidth="1"/>
    <col min="5125" max="5125" width="8.44140625" style="18" customWidth="1"/>
    <col min="5126" max="5126" width="8.109375" style="18" customWidth="1"/>
    <col min="5127" max="5127" width="8.44140625" style="18" customWidth="1"/>
    <col min="5128" max="5370" width="11.44140625" style="18"/>
    <col min="5371" max="5371" width="1" style="18" customWidth="1"/>
    <col min="5372" max="5372" width="19.33203125" style="18" customWidth="1"/>
    <col min="5373" max="5373" width="11.109375" style="18" customWidth="1"/>
    <col min="5374" max="5374" width="7.6640625" style="18" customWidth="1"/>
    <col min="5375" max="5376" width="8.44140625" style="18" customWidth="1"/>
    <col min="5377" max="5377" width="9.109375" style="18" customWidth="1"/>
    <col min="5378" max="5378" width="8.44140625" style="18" customWidth="1"/>
    <col min="5379" max="5380" width="7.6640625" style="18" customWidth="1"/>
    <col min="5381" max="5381" width="8.44140625" style="18" customWidth="1"/>
    <col min="5382" max="5382" width="8.109375" style="18" customWidth="1"/>
    <col min="5383" max="5383" width="8.44140625" style="18" customWidth="1"/>
    <col min="5384" max="5626" width="11.44140625" style="18"/>
    <col min="5627" max="5627" width="1" style="18" customWidth="1"/>
    <col min="5628" max="5628" width="19.33203125" style="18" customWidth="1"/>
    <col min="5629" max="5629" width="11.109375" style="18" customWidth="1"/>
    <col min="5630" max="5630" width="7.6640625" style="18" customWidth="1"/>
    <col min="5631" max="5632" width="8.44140625" style="18" customWidth="1"/>
    <col min="5633" max="5633" width="9.109375" style="18" customWidth="1"/>
    <col min="5634" max="5634" width="8.44140625" style="18" customWidth="1"/>
    <col min="5635" max="5636" width="7.6640625" style="18" customWidth="1"/>
    <col min="5637" max="5637" width="8.44140625" style="18" customWidth="1"/>
    <col min="5638" max="5638" width="8.109375" style="18" customWidth="1"/>
    <col min="5639" max="5639" width="8.44140625" style="18" customWidth="1"/>
    <col min="5640" max="5882" width="11.44140625" style="18"/>
    <col min="5883" max="5883" width="1" style="18" customWidth="1"/>
    <col min="5884" max="5884" width="19.33203125" style="18" customWidth="1"/>
    <col min="5885" max="5885" width="11.109375" style="18" customWidth="1"/>
    <col min="5886" max="5886" width="7.6640625" style="18" customWidth="1"/>
    <col min="5887" max="5888" width="8.44140625" style="18" customWidth="1"/>
    <col min="5889" max="5889" width="9.109375" style="18" customWidth="1"/>
    <col min="5890" max="5890" width="8.44140625" style="18" customWidth="1"/>
    <col min="5891" max="5892" width="7.6640625" style="18" customWidth="1"/>
    <col min="5893" max="5893" width="8.44140625" style="18" customWidth="1"/>
    <col min="5894" max="5894" width="8.109375" style="18" customWidth="1"/>
    <col min="5895" max="5895" width="8.44140625" style="18" customWidth="1"/>
    <col min="5896" max="6138" width="11.44140625" style="18"/>
    <col min="6139" max="6139" width="1" style="18" customWidth="1"/>
    <col min="6140" max="6140" width="19.33203125" style="18" customWidth="1"/>
    <col min="6141" max="6141" width="11.109375" style="18" customWidth="1"/>
    <col min="6142" max="6142" width="7.6640625" style="18" customWidth="1"/>
    <col min="6143" max="6144" width="8.44140625" style="18" customWidth="1"/>
    <col min="6145" max="6145" width="9.109375" style="18" customWidth="1"/>
    <col min="6146" max="6146" width="8.44140625" style="18" customWidth="1"/>
    <col min="6147" max="6148" width="7.6640625" style="18" customWidth="1"/>
    <col min="6149" max="6149" width="8.44140625" style="18" customWidth="1"/>
    <col min="6150" max="6150" width="8.109375" style="18" customWidth="1"/>
    <col min="6151" max="6151" width="8.44140625" style="18" customWidth="1"/>
    <col min="6152" max="6394" width="11.44140625" style="18"/>
    <col min="6395" max="6395" width="1" style="18" customWidth="1"/>
    <col min="6396" max="6396" width="19.33203125" style="18" customWidth="1"/>
    <col min="6397" max="6397" width="11.109375" style="18" customWidth="1"/>
    <col min="6398" max="6398" width="7.6640625" style="18" customWidth="1"/>
    <col min="6399" max="6400" width="8.44140625" style="18" customWidth="1"/>
    <col min="6401" max="6401" width="9.109375" style="18" customWidth="1"/>
    <col min="6402" max="6402" width="8.44140625" style="18" customWidth="1"/>
    <col min="6403" max="6404" width="7.6640625" style="18" customWidth="1"/>
    <col min="6405" max="6405" width="8.44140625" style="18" customWidth="1"/>
    <col min="6406" max="6406" width="8.109375" style="18" customWidth="1"/>
    <col min="6407" max="6407" width="8.44140625" style="18" customWidth="1"/>
    <col min="6408" max="6650" width="11.44140625" style="18"/>
    <col min="6651" max="6651" width="1" style="18" customWidth="1"/>
    <col min="6652" max="6652" width="19.33203125" style="18" customWidth="1"/>
    <col min="6653" max="6653" width="11.109375" style="18" customWidth="1"/>
    <col min="6654" max="6654" width="7.6640625" style="18" customWidth="1"/>
    <col min="6655" max="6656" width="8.44140625" style="18" customWidth="1"/>
    <col min="6657" max="6657" width="9.109375" style="18" customWidth="1"/>
    <col min="6658" max="6658" width="8.44140625" style="18" customWidth="1"/>
    <col min="6659" max="6660" width="7.6640625" style="18" customWidth="1"/>
    <col min="6661" max="6661" width="8.44140625" style="18" customWidth="1"/>
    <col min="6662" max="6662" width="8.109375" style="18" customWidth="1"/>
    <col min="6663" max="6663" width="8.44140625" style="18" customWidth="1"/>
    <col min="6664" max="6906" width="11.44140625" style="18"/>
    <col min="6907" max="6907" width="1" style="18" customWidth="1"/>
    <col min="6908" max="6908" width="19.33203125" style="18" customWidth="1"/>
    <col min="6909" max="6909" width="11.109375" style="18" customWidth="1"/>
    <col min="6910" max="6910" width="7.6640625" style="18" customWidth="1"/>
    <col min="6911" max="6912" width="8.44140625" style="18" customWidth="1"/>
    <col min="6913" max="6913" width="9.109375" style="18" customWidth="1"/>
    <col min="6914" max="6914" width="8.44140625" style="18" customWidth="1"/>
    <col min="6915" max="6916" width="7.6640625" style="18" customWidth="1"/>
    <col min="6917" max="6917" width="8.44140625" style="18" customWidth="1"/>
    <col min="6918" max="6918" width="8.109375" style="18" customWidth="1"/>
    <col min="6919" max="6919" width="8.44140625" style="18" customWidth="1"/>
    <col min="6920" max="7162" width="11.44140625" style="18"/>
    <col min="7163" max="7163" width="1" style="18" customWidth="1"/>
    <col min="7164" max="7164" width="19.33203125" style="18" customWidth="1"/>
    <col min="7165" max="7165" width="11.109375" style="18" customWidth="1"/>
    <col min="7166" max="7166" width="7.6640625" style="18" customWidth="1"/>
    <col min="7167" max="7168" width="8.44140625" style="18" customWidth="1"/>
    <col min="7169" max="7169" width="9.109375" style="18" customWidth="1"/>
    <col min="7170" max="7170" width="8.44140625" style="18" customWidth="1"/>
    <col min="7171" max="7172" width="7.6640625" style="18" customWidth="1"/>
    <col min="7173" max="7173" width="8.44140625" style="18" customWidth="1"/>
    <col min="7174" max="7174" width="8.109375" style="18" customWidth="1"/>
    <col min="7175" max="7175" width="8.44140625" style="18" customWidth="1"/>
    <col min="7176" max="7418" width="11.44140625" style="18"/>
    <col min="7419" max="7419" width="1" style="18" customWidth="1"/>
    <col min="7420" max="7420" width="19.33203125" style="18" customWidth="1"/>
    <col min="7421" max="7421" width="11.109375" style="18" customWidth="1"/>
    <col min="7422" max="7422" width="7.6640625" style="18" customWidth="1"/>
    <col min="7423" max="7424" width="8.44140625" style="18" customWidth="1"/>
    <col min="7425" max="7425" width="9.109375" style="18" customWidth="1"/>
    <col min="7426" max="7426" width="8.44140625" style="18" customWidth="1"/>
    <col min="7427" max="7428" width="7.6640625" style="18" customWidth="1"/>
    <col min="7429" max="7429" width="8.44140625" style="18" customWidth="1"/>
    <col min="7430" max="7430" width="8.109375" style="18" customWidth="1"/>
    <col min="7431" max="7431" width="8.44140625" style="18" customWidth="1"/>
    <col min="7432" max="7674" width="11.44140625" style="18"/>
    <col min="7675" max="7675" width="1" style="18" customWidth="1"/>
    <col min="7676" max="7676" width="19.33203125" style="18" customWidth="1"/>
    <col min="7677" max="7677" width="11.109375" style="18" customWidth="1"/>
    <col min="7678" max="7678" width="7.6640625" style="18" customWidth="1"/>
    <col min="7679" max="7680" width="8.44140625" style="18" customWidth="1"/>
    <col min="7681" max="7681" width="9.109375" style="18" customWidth="1"/>
    <col min="7682" max="7682" width="8.44140625" style="18" customWidth="1"/>
    <col min="7683" max="7684" width="7.6640625" style="18" customWidth="1"/>
    <col min="7685" max="7685" width="8.44140625" style="18" customWidth="1"/>
    <col min="7686" max="7686" width="8.109375" style="18" customWidth="1"/>
    <col min="7687" max="7687" width="8.44140625" style="18" customWidth="1"/>
    <col min="7688" max="7930" width="11.44140625" style="18"/>
    <col min="7931" max="7931" width="1" style="18" customWidth="1"/>
    <col min="7932" max="7932" width="19.33203125" style="18" customWidth="1"/>
    <col min="7933" max="7933" width="11.109375" style="18" customWidth="1"/>
    <col min="7934" max="7934" width="7.6640625" style="18" customWidth="1"/>
    <col min="7935" max="7936" width="8.44140625" style="18" customWidth="1"/>
    <col min="7937" max="7937" width="9.109375" style="18" customWidth="1"/>
    <col min="7938" max="7938" width="8.44140625" style="18" customWidth="1"/>
    <col min="7939" max="7940" width="7.6640625" style="18" customWidth="1"/>
    <col min="7941" max="7941" width="8.44140625" style="18" customWidth="1"/>
    <col min="7942" max="7942" width="8.109375" style="18" customWidth="1"/>
    <col min="7943" max="7943" width="8.44140625" style="18" customWidth="1"/>
    <col min="7944" max="8186" width="11.44140625" style="18"/>
    <col min="8187" max="8187" width="1" style="18" customWidth="1"/>
    <col min="8188" max="8188" width="19.33203125" style="18" customWidth="1"/>
    <col min="8189" max="8189" width="11.109375" style="18" customWidth="1"/>
    <col min="8190" max="8190" width="7.6640625" style="18" customWidth="1"/>
    <col min="8191" max="8192" width="8.44140625" style="18" customWidth="1"/>
    <col min="8193" max="8193" width="9.109375" style="18" customWidth="1"/>
    <col min="8194" max="8194" width="8.44140625" style="18" customWidth="1"/>
    <col min="8195" max="8196" width="7.6640625" style="18" customWidth="1"/>
    <col min="8197" max="8197" width="8.44140625" style="18" customWidth="1"/>
    <col min="8198" max="8198" width="8.109375" style="18" customWidth="1"/>
    <col min="8199" max="8199" width="8.44140625" style="18" customWidth="1"/>
    <col min="8200" max="8442" width="11.44140625" style="18"/>
    <col min="8443" max="8443" width="1" style="18" customWidth="1"/>
    <col min="8444" max="8444" width="19.33203125" style="18" customWidth="1"/>
    <col min="8445" max="8445" width="11.109375" style="18" customWidth="1"/>
    <col min="8446" max="8446" width="7.6640625" style="18" customWidth="1"/>
    <col min="8447" max="8448" width="8.44140625" style="18" customWidth="1"/>
    <col min="8449" max="8449" width="9.109375" style="18" customWidth="1"/>
    <col min="8450" max="8450" width="8.44140625" style="18" customWidth="1"/>
    <col min="8451" max="8452" width="7.6640625" style="18" customWidth="1"/>
    <col min="8453" max="8453" width="8.44140625" style="18" customWidth="1"/>
    <col min="8454" max="8454" width="8.109375" style="18" customWidth="1"/>
    <col min="8455" max="8455" width="8.44140625" style="18" customWidth="1"/>
    <col min="8456" max="8698" width="11.44140625" style="18"/>
    <col min="8699" max="8699" width="1" style="18" customWidth="1"/>
    <col min="8700" max="8700" width="19.33203125" style="18" customWidth="1"/>
    <col min="8701" max="8701" width="11.109375" style="18" customWidth="1"/>
    <col min="8702" max="8702" width="7.6640625" style="18" customWidth="1"/>
    <col min="8703" max="8704" width="8.44140625" style="18" customWidth="1"/>
    <col min="8705" max="8705" width="9.109375" style="18" customWidth="1"/>
    <col min="8706" max="8706" width="8.44140625" style="18" customWidth="1"/>
    <col min="8707" max="8708" width="7.6640625" style="18" customWidth="1"/>
    <col min="8709" max="8709" width="8.44140625" style="18" customWidth="1"/>
    <col min="8710" max="8710" width="8.109375" style="18" customWidth="1"/>
    <col min="8711" max="8711" width="8.44140625" style="18" customWidth="1"/>
    <col min="8712" max="8954" width="11.44140625" style="18"/>
    <col min="8955" max="8955" width="1" style="18" customWidth="1"/>
    <col min="8956" max="8956" width="19.33203125" style="18" customWidth="1"/>
    <col min="8957" max="8957" width="11.109375" style="18" customWidth="1"/>
    <col min="8958" max="8958" width="7.6640625" style="18" customWidth="1"/>
    <col min="8959" max="8960" width="8.44140625" style="18" customWidth="1"/>
    <col min="8961" max="8961" width="9.109375" style="18" customWidth="1"/>
    <col min="8962" max="8962" width="8.44140625" style="18" customWidth="1"/>
    <col min="8963" max="8964" width="7.6640625" style="18" customWidth="1"/>
    <col min="8965" max="8965" width="8.44140625" style="18" customWidth="1"/>
    <col min="8966" max="8966" width="8.109375" style="18" customWidth="1"/>
    <col min="8967" max="8967" width="8.44140625" style="18" customWidth="1"/>
    <col min="8968" max="9210" width="11.44140625" style="18"/>
    <col min="9211" max="9211" width="1" style="18" customWidth="1"/>
    <col min="9212" max="9212" width="19.33203125" style="18" customWidth="1"/>
    <col min="9213" max="9213" width="11.109375" style="18" customWidth="1"/>
    <col min="9214" max="9214" width="7.6640625" style="18" customWidth="1"/>
    <col min="9215" max="9216" width="8.44140625" style="18" customWidth="1"/>
    <col min="9217" max="9217" width="9.109375" style="18" customWidth="1"/>
    <col min="9218" max="9218" width="8.44140625" style="18" customWidth="1"/>
    <col min="9219" max="9220" width="7.6640625" style="18" customWidth="1"/>
    <col min="9221" max="9221" width="8.44140625" style="18" customWidth="1"/>
    <col min="9222" max="9222" width="8.109375" style="18" customWidth="1"/>
    <col min="9223" max="9223" width="8.44140625" style="18" customWidth="1"/>
    <col min="9224" max="9466" width="11.44140625" style="18"/>
    <col min="9467" max="9467" width="1" style="18" customWidth="1"/>
    <col min="9468" max="9468" width="19.33203125" style="18" customWidth="1"/>
    <col min="9469" max="9469" width="11.109375" style="18" customWidth="1"/>
    <col min="9470" max="9470" width="7.6640625" style="18" customWidth="1"/>
    <col min="9471" max="9472" width="8.44140625" style="18" customWidth="1"/>
    <col min="9473" max="9473" width="9.109375" style="18" customWidth="1"/>
    <col min="9474" max="9474" width="8.44140625" style="18" customWidth="1"/>
    <col min="9475" max="9476" width="7.6640625" style="18" customWidth="1"/>
    <col min="9477" max="9477" width="8.44140625" style="18" customWidth="1"/>
    <col min="9478" max="9478" width="8.109375" style="18" customWidth="1"/>
    <col min="9479" max="9479" width="8.44140625" style="18" customWidth="1"/>
    <col min="9480" max="9722" width="11.44140625" style="18"/>
    <col min="9723" max="9723" width="1" style="18" customWidth="1"/>
    <col min="9724" max="9724" width="19.33203125" style="18" customWidth="1"/>
    <col min="9725" max="9725" width="11.109375" style="18" customWidth="1"/>
    <col min="9726" max="9726" width="7.6640625" style="18" customWidth="1"/>
    <col min="9727" max="9728" width="8.44140625" style="18" customWidth="1"/>
    <col min="9729" max="9729" width="9.109375" style="18" customWidth="1"/>
    <col min="9730" max="9730" width="8.44140625" style="18" customWidth="1"/>
    <col min="9731" max="9732" width="7.6640625" style="18" customWidth="1"/>
    <col min="9733" max="9733" width="8.44140625" style="18" customWidth="1"/>
    <col min="9734" max="9734" width="8.109375" style="18" customWidth="1"/>
    <col min="9735" max="9735" width="8.44140625" style="18" customWidth="1"/>
    <col min="9736" max="9978" width="11.44140625" style="18"/>
    <col min="9979" max="9979" width="1" style="18" customWidth="1"/>
    <col min="9980" max="9980" width="19.33203125" style="18" customWidth="1"/>
    <col min="9981" max="9981" width="11.109375" style="18" customWidth="1"/>
    <col min="9982" max="9982" width="7.6640625" style="18" customWidth="1"/>
    <col min="9983" max="9984" width="8.44140625" style="18" customWidth="1"/>
    <col min="9985" max="9985" width="9.109375" style="18" customWidth="1"/>
    <col min="9986" max="9986" width="8.44140625" style="18" customWidth="1"/>
    <col min="9987" max="9988" width="7.6640625" style="18" customWidth="1"/>
    <col min="9989" max="9989" width="8.44140625" style="18" customWidth="1"/>
    <col min="9990" max="9990" width="8.109375" style="18" customWidth="1"/>
    <col min="9991" max="9991" width="8.44140625" style="18" customWidth="1"/>
    <col min="9992" max="10234" width="11.44140625" style="18"/>
    <col min="10235" max="10235" width="1" style="18" customWidth="1"/>
    <col min="10236" max="10236" width="19.33203125" style="18" customWidth="1"/>
    <col min="10237" max="10237" width="11.109375" style="18" customWidth="1"/>
    <col min="10238" max="10238" width="7.6640625" style="18" customWidth="1"/>
    <col min="10239" max="10240" width="8.44140625" style="18" customWidth="1"/>
    <col min="10241" max="10241" width="9.109375" style="18" customWidth="1"/>
    <col min="10242" max="10242" width="8.44140625" style="18" customWidth="1"/>
    <col min="10243" max="10244" width="7.6640625" style="18" customWidth="1"/>
    <col min="10245" max="10245" width="8.44140625" style="18" customWidth="1"/>
    <col min="10246" max="10246" width="8.109375" style="18" customWidth="1"/>
    <col min="10247" max="10247" width="8.44140625" style="18" customWidth="1"/>
    <col min="10248" max="10490" width="11.44140625" style="18"/>
    <col min="10491" max="10491" width="1" style="18" customWidth="1"/>
    <col min="10492" max="10492" width="19.33203125" style="18" customWidth="1"/>
    <col min="10493" max="10493" width="11.109375" style="18" customWidth="1"/>
    <col min="10494" max="10494" width="7.6640625" style="18" customWidth="1"/>
    <col min="10495" max="10496" width="8.44140625" style="18" customWidth="1"/>
    <col min="10497" max="10497" width="9.109375" style="18" customWidth="1"/>
    <col min="10498" max="10498" width="8.44140625" style="18" customWidth="1"/>
    <col min="10499" max="10500" width="7.6640625" style="18" customWidth="1"/>
    <col min="10501" max="10501" width="8.44140625" style="18" customWidth="1"/>
    <col min="10502" max="10502" width="8.109375" style="18" customWidth="1"/>
    <col min="10503" max="10503" width="8.44140625" style="18" customWidth="1"/>
    <col min="10504" max="10746" width="11.44140625" style="18"/>
    <col min="10747" max="10747" width="1" style="18" customWidth="1"/>
    <col min="10748" max="10748" width="19.33203125" style="18" customWidth="1"/>
    <col min="10749" max="10749" width="11.109375" style="18" customWidth="1"/>
    <col min="10750" max="10750" width="7.6640625" style="18" customWidth="1"/>
    <col min="10751" max="10752" width="8.44140625" style="18" customWidth="1"/>
    <col min="10753" max="10753" width="9.109375" style="18" customWidth="1"/>
    <col min="10754" max="10754" width="8.44140625" style="18" customWidth="1"/>
    <col min="10755" max="10756" width="7.6640625" style="18" customWidth="1"/>
    <col min="10757" max="10757" width="8.44140625" style="18" customWidth="1"/>
    <col min="10758" max="10758" width="8.109375" style="18" customWidth="1"/>
    <col min="10759" max="10759" width="8.44140625" style="18" customWidth="1"/>
    <col min="10760" max="11002" width="11.44140625" style="18"/>
    <col min="11003" max="11003" width="1" style="18" customWidth="1"/>
    <col min="11004" max="11004" width="19.33203125" style="18" customWidth="1"/>
    <col min="11005" max="11005" width="11.109375" style="18" customWidth="1"/>
    <col min="11006" max="11006" width="7.6640625" style="18" customWidth="1"/>
    <col min="11007" max="11008" width="8.44140625" style="18" customWidth="1"/>
    <col min="11009" max="11009" width="9.109375" style="18" customWidth="1"/>
    <col min="11010" max="11010" width="8.44140625" style="18" customWidth="1"/>
    <col min="11011" max="11012" width="7.6640625" style="18" customWidth="1"/>
    <col min="11013" max="11013" width="8.44140625" style="18" customWidth="1"/>
    <col min="11014" max="11014" width="8.109375" style="18" customWidth="1"/>
    <col min="11015" max="11015" width="8.44140625" style="18" customWidth="1"/>
    <col min="11016" max="11258" width="11.44140625" style="18"/>
    <col min="11259" max="11259" width="1" style="18" customWidth="1"/>
    <col min="11260" max="11260" width="19.33203125" style="18" customWidth="1"/>
    <col min="11261" max="11261" width="11.109375" style="18" customWidth="1"/>
    <col min="11262" max="11262" width="7.6640625" style="18" customWidth="1"/>
    <col min="11263" max="11264" width="8.44140625" style="18" customWidth="1"/>
    <col min="11265" max="11265" width="9.109375" style="18" customWidth="1"/>
    <col min="11266" max="11266" width="8.44140625" style="18" customWidth="1"/>
    <col min="11267" max="11268" width="7.6640625" style="18" customWidth="1"/>
    <col min="11269" max="11269" width="8.44140625" style="18" customWidth="1"/>
    <col min="11270" max="11270" width="8.109375" style="18" customWidth="1"/>
    <col min="11271" max="11271" width="8.44140625" style="18" customWidth="1"/>
    <col min="11272" max="11514" width="11.44140625" style="18"/>
    <col min="11515" max="11515" width="1" style="18" customWidth="1"/>
    <col min="11516" max="11516" width="19.33203125" style="18" customWidth="1"/>
    <col min="11517" max="11517" width="11.109375" style="18" customWidth="1"/>
    <col min="11518" max="11518" width="7.6640625" style="18" customWidth="1"/>
    <col min="11519" max="11520" width="8.44140625" style="18" customWidth="1"/>
    <col min="11521" max="11521" width="9.109375" style="18" customWidth="1"/>
    <col min="11522" max="11522" width="8.44140625" style="18" customWidth="1"/>
    <col min="11523" max="11524" width="7.6640625" style="18" customWidth="1"/>
    <col min="11525" max="11525" width="8.44140625" style="18" customWidth="1"/>
    <col min="11526" max="11526" width="8.109375" style="18" customWidth="1"/>
    <col min="11527" max="11527" width="8.44140625" style="18" customWidth="1"/>
    <col min="11528" max="11770" width="11.44140625" style="18"/>
    <col min="11771" max="11771" width="1" style="18" customWidth="1"/>
    <col min="11772" max="11772" width="19.33203125" style="18" customWidth="1"/>
    <col min="11773" max="11773" width="11.109375" style="18" customWidth="1"/>
    <col min="11774" max="11774" width="7.6640625" style="18" customWidth="1"/>
    <col min="11775" max="11776" width="8.44140625" style="18" customWidth="1"/>
    <col min="11777" max="11777" width="9.109375" style="18" customWidth="1"/>
    <col min="11778" max="11778" width="8.44140625" style="18" customWidth="1"/>
    <col min="11779" max="11780" width="7.6640625" style="18" customWidth="1"/>
    <col min="11781" max="11781" width="8.44140625" style="18" customWidth="1"/>
    <col min="11782" max="11782" width="8.109375" style="18" customWidth="1"/>
    <col min="11783" max="11783" width="8.44140625" style="18" customWidth="1"/>
    <col min="11784" max="12026" width="11.44140625" style="18"/>
    <col min="12027" max="12027" width="1" style="18" customWidth="1"/>
    <col min="12028" max="12028" width="19.33203125" style="18" customWidth="1"/>
    <col min="12029" max="12029" width="11.109375" style="18" customWidth="1"/>
    <col min="12030" max="12030" width="7.6640625" style="18" customWidth="1"/>
    <col min="12031" max="12032" width="8.44140625" style="18" customWidth="1"/>
    <col min="12033" max="12033" width="9.109375" style="18" customWidth="1"/>
    <col min="12034" max="12034" width="8.44140625" style="18" customWidth="1"/>
    <col min="12035" max="12036" width="7.6640625" style="18" customWidth="1"/>
    <col min="12037" max="12037" width="8.44140625" style="18" customWidth="1"/>
    <col min="12038" max="12038" width="8.109375" style="18" customWidth="1"/>
    <col min="12039" max="12039" width="8.44140625" style="18" customWidth="1"/>
    <col min="12040" max="12282" width="11.44140625" style="18"/>
    <col min="12283" max="12283" width="1" style="18" customWidth="1"/>
    <col min="12284" max="12284" width="19.33203125" style="18" customWidth="1"/>
    <col min="12285" max="12285" width="11.109375" style="18" customWidth="1"/>
    <col min="12286" max="12286" width="7.6640625" style="18" customWidth="1"/>
    <col min="12287" max="12288" width="8.44140625" style="18" customWidth="1"/>
    <col min="12289" max="12289" width="9.109375" style="18" customWidth="1"/>
    <col min="12290" max="12290" width="8.44140625" style="18" customWidth="1"/>
    <col min="12291" max="12292" width="7.6640625" style="18" customWidth="1"/>
    <col min="12293" max="12293" width="8.44140625" style="18" customWidth="1"/>
    <col min="12294" max="12294" width="8.109375" style="18" customWidth="1"/>
    <col min="12295" max="12295" width="8.44140625" style="18" customWidth="1"/>
    <col min="12296" max="12538" width="11.44140625" style="18"/>
    <col min="12539" max="12539" width="1" style="18" customWidth="1"/>
    <col min="12540" max="12540" width="19.33203125" style="18" customWidth="1"/>
    <col min="12541" max="12541" width="11.109375" style="18" customWidth="1"/>
    <col min="12542" max="12542" width="7.6640625" style="18" customWidth="1"/>
    <col min="12543" max="12544" width="8.44140625" style="18" customWidth="1"/>
    <col min="12545" max="12545" width="9.109375" style="18" customWidth="1"/>
    <col min="12546" max="12546" width="8.44140625" style="18" customWidth="1"/>
    <col min="12547" max="12548" width="7.6640625" style="18" customWidth="1"/>
    <col min="12549" max="12549" width="8.44140625" style="18" customWidth="1"/>
    <col min="12550" max="12550" width="8.109375" style="18" customWidth="1"/>
    <col min="12551" max="12551" width="8.44140625" style="18" customWidth="1"/>
    <col min="12552" max="12794" width="11.44140625" style="18"/>
    <col min="12795" max="12795" width="1" style="18" customWidth="1"/>
    <col min="12796" max="12796" width="19.33203125" style="18" customWidth="1"/>
    <col min="12797" max="12797" width="11.109375" style="18" customWidth="1"/>
    <col min="12798" max="12798" width="7.6640625" style="18" customWidth="1"/>
    <col min="12799" max="12800" width="8.44140625" style="18" customWidth="1"/>
    <col min="12801" max="12801" width="9.109375" style="18" customWidth="1"/>
    <col min="12802" max="12802" width="8.44140625" style="18" customWidth="1"/>
    <col min="12803" max="12804" width="7.6640625" style="18" customWidth="1"/>
    <col min="12805" max="12805" width="8.44140625" style="18" customWidth="1"/>
    <col min="12806" max="12806" width="8.109375" style="18" customWidth="1"/>
    <col min="12807" max="12807" width="8.44140625" style="18" customWidth="1"/>
    <col min="12808" max="13050" width="11.44140625" style="18"/>
    <col min="13051" max="13051" width="1" style="18" customWidth="1"/>
    <col min="13052" max="13052" width="19.33203125" style="18" customWidth="1"/>
    <col min="13053" max="13053" width="11.109375" style="18" customWidth="1"/>
    <col min="13054" max="13054" width="7.6640625" style="18" customWidth="1"/>
    <col min="13055" max="13056" width="8.44140625" style="18" customWidth="1"/>
    <col min="13057" max="13057" width="9.109375" style="18" customWidth="1"/>
    <col min="13058" max="13058" width="8.44140625" style="18" customWidth="1"/>
    <col min="13059" max="13060" width="7.6640625" style="18" customWidth="1"/>
    <col min="13061" max="13061" width="8.44140625" style="18" customWidth="1"/>
    <col min="13062" max="13062" width="8.109375" style="18" customWidth="1"/>
    <col min="13063" max="13063" width="8.44140625" style="18" customWidth="1"/>
    <col min="13064" max="13306" width="11.44140625" style="18"/>
    <col min="13307" max="13307" width="1" style="18" customWidth="1"/>
    <col min="13308" max="13308" width="19.33203125" style="18" customWidth="1"/>
    <col min="13309" max="13309" width="11.109375" style="18" customWidth="1"/>
    <col min="13310" max="13310" width="7.6640625" style="18" customWidth="1"/>
    <col min="13311" max="13312" width="8.44140625" style="18" customWidth="1"/>
    <col min="13313" max="13313" width="9.109375" style="18" customWidth="1"/>
    <col min="13314" max="13314" width="8.44140625" style="18" customWidth="1"/>
    <col min="13315" max="13316" width="7.6640625" style="18" customWidth="1"/>
    <col min="13317" max="13317" width="8.44140625" style="18" customWidth="1"/>
    <col min="13318" max="13318" width="8.109375" style="18" customWidth="1"/>
    <col min="13319" max="13319" width="8.44140625" style="18" customWidth="1"/>
    <col min="13320" max="13562" width="11.44140625" style="18"/>
    <col min="13563" max="13563" width="1" style="18" customWidth="1"/>
    <col min="13564" max="13564" width="19.33203125" style="18" customWidth="1"/>
    <col min="13565" max="13565" width="11.109375" style="18" customWidth="1"/>
    <col min="13566" max="13566" width="7.6640625" style="18" customWidth="1"/>
    <col min="13567" max="13568" width="8.44140625" style="18" customWidth="1"/>
    <col min="13569" max="13569" width="9.109375" style="18" customWidth="1"/>
    <col min="13570" max="13570" width="8.44140625" style="18" customWidth="1"/>
    <col min="13571" max="13572" width="7.6640625" style="18" customWidth="1"/>
    <col min="13573" max="13573" width="8.44140625" style="18" customWidth="1"/>
    <col min="13574" max="13574" width="8.109375" style="18" customWidth="1"/>
    <col min="13575" max="13575" width="8.44140625" style="18" customWidth="1"/>
    <col min="13576" max="13818" width="11.44140625" style="18"/>
    <col min="13819" max="13819" width="1" style="18" customWidth="1"/>
    <col min="13820" max="13820" width="19.33203125" style="18" customWidth="1"/>
    <col min="13821" max="13821" width="11.109375" style="18" customWidth="1"/>
    <col min="13822" max="13822" width="7.6640625" style="18" customWidth="1"/>
    <col min="13823" max="13824" width="8.44140625" style="18" customWidth="1"/>
    <col min="13825" max="13825" width="9.109375" style="18" customWidth="1"/>
    <col min="13826" max="13826" width="8.44140625" style="18" customWidth="1"/>
    <col min="13827" max="13828" width="7.6640625" style="18" customWidth="1"/>
    <col min="13829" max="13829" width="8.44140625" style="18" customWidth="1"/>
    <col min="13830" max="13830" width="8.109375" style="18" customWidth="1"/>
    <col min="13831" max="13831" width="8.44140625" style="18" customWidth="1"/>
    <col min="13832" max="14074" width="11.44140625" style="18"/>
    <col min="14075" max="14075" width="1" style="18" customWidth="1"/>
    <col min="14076" max="14076" width="19.33203125" style="18" customWidth="1"/>
    <col min="14077" max="14077" width="11.109375" style="18" customWidth="1"/>
    <col min="14078" max="14078" width="7.6640625" style="18" customWidth="1"/>
    <col min="14079" max="14080" width="8.44140625" style="18" customWidth="1"/>
    <col min="14081" max="14081" width="9.109375" style="18" customWidth="1"/>
    <col min="14082" max="14082" width="8.44140625" style="18" customWidth="1"/>
    <col min="14083" max="14084" width="7.6640625" style="18" customWidth="1"/>
    <col min="14085" max="14085" width="8.44140625" style="18" customWidth="1"/>
    <col min="14086" max="14086" width="8.109375" style="18" customWidth="1"/>
    <col min="14087" max="14087" width="8.44140625" style="18" customWidth="1"/>
    <col min="14088" max="14330" width="11.44140625" style="18"/>
    <col min="14331" max="14331" width="1" style="18" customWidth="1"/>
    <col min="14332" max="14332" width="19.33203125" style="18" customWidth="1"/>
    <col min="14333" max="14333" width="11.109375" style="18" customWidth="1"/>
    <col min="14334" max="14334" width="7.6640625" style="18" customWidth="1"/>
    <col min="14335" max="14336" width="8.44140625" style="18" customWidth="1"/>
    <col min="14337" max="14337" width="9.109375" style="18" customWidth="1"/>
    <col min="14338" max="14338" width="8.44140625" style="18" customWidth="1"/>
    <col min="14339" max="14340" width="7.6640625" style="18" customWidth="1"/>
    <col min="14341" max="14341" width="8.44140625" style="18" customWidth="1"/>
    <col min="14342" max="14342" width="8.109375" style="18" customWidth="1"/>
    <col min="14343" max="14343" width="8.44140625" style="18" customWidth="1"/>
    <col min="14344" max="14586" width="11.44140625" style="18"/>
    <col min="14587" max="14587" width="1" style="18" customWidth="1"/>
    <col min="14588" max="14588" width="19.33203125" style="18" customWidth="1"/>
    <col min="14589" max="14589" width="11.109375" style="18" customWidth="1"/>
    <col min="14590" max="14590" width="7.6640625" style="18" customWidth="1"/>
    <col min="14591" max="14592" width="8.44140625" style="18" customWidth="1"/>
    <col min="14593" max="14593" width="9.109375" style="18" customWidth="1"/>
    <col min="14594" max="14594" width="8.44140625" style="18" customWidth="1"/>
    <col min="14595" max="14596" width="7.6640625" style="18" customWidth="1"/>
    <col min="14597" max="14597" width="8.44140625" style="18" customWidth="1"/>
    <col min="14598" max="14598" width="8.109375" style="18" customWidth="1"/>
    <col min="14599" max="14599" width="8.44140625" style="18" customWidth="1"/>
    <col min="14600" max="14842" width="11.44140625" style="18"/>
    <col min="14843" max="14843" width="1" style="18" customWidth="1"/>
    <col min="14844" max="14844" width="19.33203125" style="18" customWidth="1"/>
    <col min="14845" max="14845" width="11.109375" style="18" customWidth="1"/>
    <col min="14846" max="14846" width="7.6640625" style="18" customWidth="1"/>
    <col min="14847" max="14848" width="8.44140625" style="18" customWidth="1"/>
    <col min="14849" max="14849" width="9.109375" style="18" customWidth="1"/>
    <col min="14850" max="14850" width="8.44140625" style="18" customWidth="1"/>
    <col min="14851" max="14852" width="7.6640625" style="18" customWidth="1"/>
    <col min="14853" max="14853" width="8.44140625" style="18" customWidth="1"/>
    <col min="14854" max="14854" width="8.109375" style="18" customWidth="1"/>
    <col min="14855" max="14855" width="8.44140625" style="18" customWidth="1"/>
    <col min="14856" max="15098" width="11.44140625" style="18"/>
    <col min="15099" max="15099" width="1" style="18" customWidth="1"/>
    <col min="15100" max="15100" width="19.33203125" style="18" customWidth="1"/>
    <col min="15101" max="15101" width="11.109375" style="18" customWidth="1"/>
    <col min="15102" max="15102" width="7.6640625" style="18" customWidth="1"/>
    <col min="15103" max="15104" width="8.44140625" style="18" customWidth="1"/>
    <col min="15105" max="15105" width="9.109375" style="18" customWidth="1"/>
    <col min="15106" max="15106" width="8.44140625" style="18" customWidth="1"/>
    <col min="15107" max="15108" width="7.6640625" style="18" customWidth="1"/>
    <col min="15109" max="15109" width="8.44140625" style="18" customWidth="1"/>
    <col min="15110" max="15110" width="8.109375" style="18" customWidth="1"/>
    <col min="15111" max="15111" width="8.44140625" style="18" customWidth="1"/>
    <col min="15112" max="15354" width="11.44140625" style="18"/>
    <col min="15355" max="15355" width="1" style="18" customWidth="1"/>
    <col min="15356" max="15356" width="19.33203125" style="18" customWidth="1"/>
    <col min="15357" max="15357" width="11.109375" style="18" customWidth="1"/>
    <col min="15358" max="15358" width="7.6640625" style="18" customWidth="1"/>
    <col min="15359" max="15360" width="8.44140625" style="18" customWidth="1"/>
    <col min="15361" max="15361" width="9.109375" style="18" customWidth="1"/>
    <col min="15362" max="15362" width="8.44140625" style="18" customWidth="1"/>
    <col min="15363" max="15364" width="7.6640625" style="18" customWidth="1"/>
    <col min="15365" max="15365" width="8.44140625" style="18" customWidth="1"/>
    <col min="15366" max="15366" width="8.109375" style="18" customWidth="1"/>
    <col min="15367" max="15367" width="8.44140625" style="18" customWidth="1"/>
    <col min="15368" max="15610" width="11.44140625" style="18"/>
    <col min="15611" max="15611" width="1" style="18" customWidth="1"/>
    <col min="15612" max="15612" width="19.33203125" style="18" customWidth="1"/>
    <col min="15613" max="15613" width="11.109375" style="18" customWidth="1"/>
    <col min="15614" max="15614" width="7.6640625" style="18" customWidth="1"/>
    <col min="15615" max="15616" width="8.44140625" style="18" customWidth="1"/>
    <col min="15617" max="15617" width="9.109375" style="18" customWidth="1"/>
    <col min="15618" max="15618" width="8.44140625" style="18" customWidth="1"/>
    <col min="15619" max="15620" width="7.6640625" style="18" customWidth="1"/>
    <col min="15621" max="15621" width="8.44140625" style="18" customWidth="1"/>
    <col min="15622" max="15622" width="8.109375" style="18" customWidth="1"/>
    <col min="15623" max="15623" width="8.44140625" style="18" customWidth="1"/>
    <col min="15624" max="15866" width="11.44140625" style="18"/>
    <col min="15867" max="15867" width="1" style="18" customWidth="1"/>
    <col min="15868" max="15868" width="19.33203125" style="18" customWidth="1"/>
    <col min="15869" max="15869" width="11.109375" style="18" customWidth="1"/>
    <col min="15870" max="15870" width="7.6640625" style="18" customWidth="1"/>
    <col min="15871" max="15872" width="8.44140625" style="18" customWidth="1"/>
    <col min="15873" max="15873" width="9.109375" style="18" customWidth="1"/>
    <col min="15874" max="15874" width="8.44140625" style="18" customWidth="1"/>
    <col min="15875" max="15876" width="7.6640625" style="18" customWidth="1"/>
    <col min="15877" max="15877" width="8.44140625" style="18" customWidth="1"/>
    <col min="15878" max="15878" width="8.109375" style="18" customWidth="1"/>
    <col min="15879" max="15879" width="8.44140625" style="18" customWidth="1"/>
    <col min="15880" max="16122" width="11.44140625" style="18"/>
    <col min="16123" max="16123" width="1" style="18" customWidth="1"/>
    <col min="16124" max="16124" width="19.33203125" style="18" customWidth="1"/>
    <col min="16125" max="16125" width="11.109375" style="18" customWidth="1"/>
    <col min="16126" max="16126" width="7.6640625" style="18" customWidth="1"/>
    <col min="16127" max="16128" width="8.44140625" style="18" customWidth="1"/>
    <col min="16129" max="16129" width="9.109375" style="18" customWidth="1"/>
    <col min="16130" max="16130" width="8.44140625" style="18" customWidth="1"/>
    <col min="16131" max="16132" width="7.6640625" style="18" customWidth="1"/>
    <col min="16133" max="16133" width="8.44140625" style="18" customWidth="1"/>
    <col min="16134" max="16134" width="8.109375" style="18" customWidth="1"/>
    <col min="16135" max="16135" width="8.44140625" style="18" customWidth="1"/>
    <col min="16136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>
      <c r="C4" s="19"/>
    </row>
    <row r="5" spans="2:16" ht="16.2" customHeight="1">
      <c r="C5" s="19"/>
    </row>
    <row r="6" spans="2:16" ht="16.350000000000001" customHeight="1">
      <c r="B6" s="39" t="s">
        <v>16</v>
      </c>
      <c r="C6" s="19"/>
    </row>
    <row r="7" spans="2:16" ht="17.100000000000001" customHeight="1">
      <c r="B7" s="40" t="s">
        <v>169</v>
      </c>
      <c r="C7" s="19"/>
      <c r="H7" s="52"/>
      <c r="I7" s="52"/>
      <c r="J7" s="52"/>
      <c r="K7" s="52"/>
      <c r="L7" s="52"/>
      <c r="M7" s="52"/>
      <c r="N7" s="52"/>
      <c r="O7" s="52"/>
    </row>
    <row r="8" spans="2:16" ht="16.2" customHeight="1">
      <c r="B8" s="20"/>
      <c r="C8" s="19"/>
      <c r="H8" s="52"/>
      <c r="I8" s="52"/>
      <c r="J8" s="52"/>
      <c r="K8" s="52"/>
      <c r="L8" s="52"/>
      <c r="M8" s="52"/>
      <c r="N8" s="52"/>
      <c r="O8" s="52"/>
    </row>
    <row r="9" spans="2:16" ht="16.5" customHeight="1">
      <c r="H9" s="52"/>
      <c r="I9" s="52"/>
      <c r="J9" s="52"/>
      <c r="K9" s="52"/>
      <c r="L9" s="52"/>
      <c r="M9" s="52"/>
      <c r="N9" s="52"/>
      <c r="O9" s="52"/>
      <c r="P9" s="54"/>
    </row>
    <row r="10" spans="2:16" ht="22.5" customHeight="1">
      <c r="B10" s="127" t="s">
        <v>133</v>
      </c>
      <c r="C10" s="128"/>
      <c r="D10" s="128"/>
      <c r="E10" s="128"/>
      <c r="F10" s="128"/>
      <c r="G10" s="129"/>
      <c r="H10" s="54"/>
      <c r="I10" s="54"/>
      <c r="J10" s="54"/>
      <c r="K10" s="54"/>
      <c r="L10" s="54"/>
      <c r="M10" s="54"/>
      <c r="N10" s="54"/>
      <c r="O10" s="54"/>
      <c r="P10" s="54"/>
    </row>
    <row r="11" spans="2:16" ht="9.9" customHeight="1">
      <c r="B11" s="21"/>
      <c r="C11" s="21"/>
      <c r="D11" s="21"/>
      <c r="E11" s="21"/>
      <c r="F11" s="21"/>
      <c r="G11" s="21"/>
      <c r="H11" s="54"/>
      <c r="I11" s="54"/>
      <c r="J11" s="54"/>
      <c r="K11" s="54"/>
      <c r="L11" s="54"/>
      <c r="M11" s="54"/>
      <c r="N11" s="54"/>
      <c r="O11" s="54"/>
      <c r="P11" s="54"/>
    </row>
    <row r="12" spans="2:16" s="22" customFormat="1" ht="28.5" customHeight="1">
      <c r="B12" s="41" t="s">
        <v>60</v>
      </c>
      <c r="C12" s="41"/>
      <c r="D12" s="80" t="s">
        <v>86</v>
      </c>
      <c r="E12" s="80" t="s">
        <v>87</v>
      </c>
      <c r="F12" s="80" t="s">
        <v>88</v>
      </c>
      <c r="G12" s="80" t="s">
        <v>3</v>
      </c>
      <c r="H12" s="58"/>
      <c r="I12" s="73" t="str">
        <f>+D12</f>
        <v>Persona física</v>
      </c>
      <c r="J12" s="73" t="str">
        <f>+E12</f>
        <v>Sociedad limitada</v>
      </c>
      <c r="K12" s="73" t="str">
        <f>+F12</f>
        <v>Otras formas jurídicas</v>
      </c>
      <c r="L12" s="56"/>
      <c r="M12" s="11"/>
      <c r="N12" s="11"/>
      <c r="O12" s="58"/>
      <c r="P12" s="58"/>
    </row>
    <row r="13" spans="2:16" s="22" customFormat="1" ht="6" customHeight="1">
      <c r="B13" s="23"/>
      <c r="C13" s="23"/>
      <c r="D13" s="23"/>
      <c r="E13" s="24"/>
      <c r="F13" s="24"/>
      <c r="G13" s="24"/>
      <c r="H13" s="58"/>
      <c r="I13" s="74"/>
      <c r="J13" s="74"/>
      <c r="K13" s="74"/>
      <c r="L13" s="58"/>
      <c r="M13" s="58"/>
      <c r="N13" s="58"/>
      <c r="O13" s="58"/>
      <c r="P13" s="58"/>
    </row>
    <row r="14" spans="2:16" s="22" customFormat="1" ht="16.5" customHeight="1">
      <c r="B14" s="43" t="s">
        <v>62</v>
      </c>
      <c r="C14" s="25"/>
      <c r="D14" s="44">
        <v>478</v>
      </c>
      <c r="E14" s="44">
        <v>1211</v>
      </c>
      <c r="F14" s="44">
        <v>1609</v>
      </c>
      <c r="G14" s="45">
        <f t="shared" ref="G14:G22" si="0">SUM(D14:F14)</f>
        <v>3298</v>
      </c>
      <c r="H14" s="58"/>
      <c r="I14" s="75">
        <f t="shared" ref="I14:K22" si="1">+D14/$G14</f>
        <v>0.14493632504548212</v>
      </c>
      <c r="J14" s="75">
        <f t="shared" si="1"/>
        <v>0.36719223771983023</v>
      </c>
      <c r="K14" s="75">
        <f t="shared" si="1"/>
        <v>0.48787143723468768</v>
      </c>
      <c r="L14" s="59"/>
      <c r="M14" s="59"/>
      <c r="N14" s="60" t="s">
        <v>62</v>
      </c>
      <c r="O14" s="58"/>
      <c r="P14" s="58"/>
    </row>
    <row r="15" spans="2:16" s="26" customFormat="1" ht="16.5" customHeight="1">
      <c r="B15" s="43" t="s">
        <v>63</v>
      </c>
      <c r="C15" s="27"/>
      <c r="D15" s="44">
        <v>8653</v>
      </c>
      <c r="E15" s="44">
        <v>8144</v>
      </c>
      <c r="F15" s="44">
        <v>2346</v>
      </c>
      <c r="G15" s="45">
        <f t="shared" si="0"/>
        <v>19143</v>
      </c>
      <c r="H15" s="11"/>
      <c r="I15" s="75">
        <f t="shared" si="1"/>
        <v>0.45201901478347178</v>
      </c>
      <c r="J15" s="75">
        <f t="shared" si="1"/>
        <v>0.42542966097267931</v>
      </c>
      <c r="K15" s="75">
        <f t="shared" si="1"/>
        <v>0.12255132424384893</v>
      </c>
      <c r="L15" s="59"/>
      <c r="M15" s="59"/>
      <c r="N15" s="64" t="s">
        <v>63</v>
      </c>
      <c r="O15" s="11"/>
      <c r="P15" s="11"/>
    </row>
    <row r="16" spans="2:16" s="26" customFormat="1" ht="16.5" customHeight="1">
      <c r="B16" s="43" t="s">
        <v>64</v>
      </c>
      <c r="C16" s="27"/>
      <c r="D16" s="44">
        <v>7709</v>
      </c>
      <c r="E16" s="44">
        <v>942</v>
      </c>
      <c r="F16" s="44">
        <v>260</v>
      </c>
      <c r="G16" s="45">
        <f t="shared" si="0"/>
        <v>8911</v>
      </c>
      <c r="H16" s="11"/>
      <c r="I16" s="75">
        <f t="shared" si="1"/>
        <v>0.86511053753787459</v>
      </c>
      <c r="J16" s="75">
        <f t="shared" si="1"/>
        <v>0.10571204129727303</v>
      </c>
      <c r="K16" s="75">
        <f t="shared" si="1"/>
        <v>2.9177421164852429E-2</v>
      </c>
      <c r="L16" s="59"/>
      <c r="M16" s="59"/>
      <c r="N16" s="64" t="s">
        <v>64</v>
      </c>
      <c r="O16" s="11"/>
      <c r="P16" s="11"/>
    </row>
    <row r="17" spans="2:16" s="26" customFormat="1" ht="16.5" customHeight="1">
      <c r="B17" s="43" t="s">
        <v>65</v>
      </c>
      <c r="C17" s="27"/>
      <c r="D17" s="44">
        <v>1892</v>
      </c>
      <c r="E17" s="44">
        <v>5545</v>
      </c>
      <c r="F17" s="44">
        <v>969</v>
      </c>
      <c r="G17" s="45">
        <f t="shared" si="0"/>
        <v>8406</v>
      </c>
      <c r="H17" s="11"/>
      <c r="I17" s="75">
        <f t="shared" si="1"/>
        <v>0.225077325719724</v>
      </c>
      <c r="J17" s="75">
        <f t="shared" si="1"/>
        <v>0.65964787056864149</v>
      </c>
      <c r="K17" s="75">
        <f t="shared" si="1"/>
        <v>0.11527480371163455</v>
      </c>
      <c r="L17" s="59"/>
      <c r="M17" s="59"/>
      <c r="N17" s="64" t="s">
        <v>65</v>
      </c>
      <c r="O17" s="11"/>
      <c r="P17" s="11"/>
    </row>
    <row r="18" spans="2:16" s="26" customFormat="1" ht="16.5" customHeight="1">
      <c r="B18" s="43" t="s">
        <v>66</v>
      </c>
      <c r="C18" s="27"/>
      <c r="D18" s="44">
        <v>2569</v>
      </c>
      <c r="E18" s="44">
        <v>2217</v>
      </c>
      <c r="F18" s="44">
        <v>1018</v>
      </c>
      <c r="G18" s="45">
        <f t="shared" si="0"/>
        <v>5804</v>
      </c>
      <c r="H18" s="11"/>
      <c r="I18" s="75">
        <f t="shared" si="1"/>
        <v>0.44262577532736042</v>
      </c>
      <c r="J18" s="75">
        <f t="shared" si="1"/>
        <v>0.38197794624396969</v>
      </c>
      <c r="K18" s="75">
        <f t="shared" si="1"/>
        <v>0.17539627842866989</v>
      </c>
      <c r="L18" s="59"/>
      <c r="M18" s="59"/>
      <c r="N18" s="64" t="s">
        <v>66</v>
      </c>
      <c r="O18" s="11"/>
      <c r="P18" s="11"/>
    </row>
    <row r="19" spans="2:16" s="26" customFormat="1" ht="16.5" customHeight="1">
      <c r="B19" s="43" t="s">
        <v>67</v>
      </c>
      <c r="C19" s="27"/>
      <c r="D19" s="44">
        <v>1479</v>
      </c>
      <c r="E19" s="44">
        <v>3555</v>
      </c>
      <c r="F19" s="44">
        <v>2321</v>
      </c>
      <c r="G19" s="45">
        <f t="shared" si="0"/>
        <v>7355</v>
      </c>
      <c r="H19" s="11"/>
      <c r="I19" s="75">
        <f t="shared" si="1"/>
        <v>0.20108769544527533</v>
      </c>
      <c r="J19" s="75">
        <f t="shared" si="1"/>
        <v>0.48334466349422162</v>
      </c>
      <c r="K19" s="75">
        <f t="shared" si="1"/>
        <v>0.31556764106050306</v>
      </c>
      <c r="L19" s="59"/>
      <c r="M19" s="59"/>
      <c r="N19" s="64" t="s">
        <v>67</v>
      </c>
      <c r="O19" s="11"/>
      <c r="P19" s="11"/>
    </row>
    <row r="20" spans="2:16" s="26" customFormat="1" ht="16.5" customHeight="1">
      <c r="B20" s="43" t="s">
        <v>68</v>
      </c>
      <c r="C20" s="27"/>
      <c r="D20" s="44">
        <v>6420</v>
      </c>
      <c r="E20" s="44">
        <v>3003</v>
      </c>
      <c r="F20" s="44">
        <v>601</v>
      </c>
      <c r="G20" s="45">
        <f t="shared" si="0"/>
        <v>10024</v>
      </c>
      <c r="H20" s="11"/>
      <c r="I20" s="75">
        <f t="shared" si="1"/>
        <v>0.64046288906624105</v>
      </c>
      <c r="J20" s="75">
        <f t="shared" si="1"/>
        <v>0.29958100558659218</v>
      </c>
      <c r="K20" s="75">
        <f t="shared" si="1"/>
        <v>5.9956105347166798E-2</v>
      </c>
      <c r="L20" s="59"/>
      <c r="M20" s="59"/>
      <c r="N20" s="64" t="s">
        <v>68</v>
      </c>
      <c r="O20" s="11"/>
      <c r="P20" s="11"/>
    </row>
    <row r="21" spans="2:16" s="26" customFormat="1" ht="16.5" customHeight="1">
      <c r="B21" s="43" t="s">
        <v>69</v>
      </c>
      <c r="C21" s="27"/>
      <c r="D21" s="44">
        <v>2770</v>
      </c>
      <c r="E21" s="44">
        <v>7837</v>
      </c>
      <c r="F21" s="44">
        <v>1884</v>
      </c>
      <c r="G21" s="45">
        <f t="shared" si="0"/>
        <v>12491</v>
      </c>
      <c r="H21" s="11"/>
      <c r="I21" s="75">
        <f t="shared" si="1"/>
        <v>0.22175966696021135</v>
      </c>
      <c r="J21" s="75">
        <f t="shared" si="1"/>
        <v>0.62741173645024417</v>
      </c>
      <c r="K21" s="75">
        <f t="shared" si="1"/>
        <v>0.15082859658954448</v>
      </c>
      <c r="L21" s="59"/>
      <c r="M21" s="59"/>
      <c r="N21" s="64" t="s">
        <v>69</v>
      </c>
      <c r="O21" s="11"/>
      <c r="P21" s="11"/>
    </row>
    <row r="22" spans="2:16" s="26" customFormat="1" ht="16.5" customHeight="1">
      <c r="B22" s="43" t="s">
        <v>70</v>
      </c>
      <c r="C22" s="27"/>
      <c r="D22" s="44">
        <v>454</v>
      </c>
      <c r="E22" s="44">
        <v>1235</v>
      </c>
      <c r="F22" s="44">
        <v>400</v>
      </c>
      <c r="G22" s="45">
        <f t="shared" si="0"/>
        <v>2089</v>
      </c>
      <c r="H22" s="11"/>
      <c r="I22" s="75">
        <f t="shared" si="1"/>
        <v>0.2173288654858784</v>
      </c>
      <c r="J22" s="75">
        <f t="shared" si="1"/>
        <v>0.59119195787458112</v>
      </c>
      <c r="K22" s="75">
        <f t="shared" si="1"/>
        <v>0.19147917663954045</v>
      </c>
      <c r="L22" s="59"/>
      <c r="M22" s="59"/>
      <c r="N22" s="64" t="s">
        <v>70</v>
      </c>
      <c r="O22" s="11"/>
      <c r="P22" s="11"/>
    </row>
    <row r="23" spans="2:16" s="26" customFormat="1" ht="21" customHeight="1" thickBot="1">
      <c r="B23" s="49" t="s">
        <v>3</v>
      </c>
      <c r="C23" s="49"/>
      <c r="D23" s="50">
        <f>SUM(D14:D22)</f>
        <v>32424</v>
      </c>
      <c r="E23" s="50">
        <f t="shared" ref="E23:G23" si="2">SUM(E14:E22)</f>
        <v>33689</v>
      </c>
      <c r="F23" s="50">
        <f t="shared" si="2"/>
        <v>11408</v>
      </c>
      <c r="G23" s="79">
        <f t="shared" si="2"/>
        <v>77521</v>
      </c>
      <c r="H23" s="76"/>
      <c r="I23" s="11"/>
      <c r="J23" s="11"/>
      <c r="K23" s="11"/>
      <c r="L23" s="11"/>
      <c r="M23" s="11"/>
      <c r="N23" s="11"/>
      <c r="O23" s="11"/>
      <c r="P23" s="11"/>
    </row>
    <row r="24" spans="2:16" s="33" customFormat="1" ht="3" customHeight="1">
      <c r="B24" s="29"/>
      <c r="C24" s="29"/>
      <c r="D24" s="30"/>
      <c r="E24" s="30"/>
      <c r="F24" s="30"/>
      <c r="G24" s="30"/>
      <c r="H24" s="77"/>
      <c r="I24" s="75">
        <f>+D23/$G23</f>
        <v>0.41826085834806054</v>
      </c>
      <c r="J24" s="75">
        <f>+E23/$G23</f>
        <v>0.43457901729853848</v>
      </c>
      <c r="K24" s="75">
        <f>+F23/$G23</f>
        <v>0.14716012435340101</v>
      </c>
      <c r="L24" s="59"/>
      <c r="M24" s="59"/>
      <c r="N24" s="11" t="s">
        <v>82</v>
      </c>
      <c r="O24" s="11"/>
      <c r="P24" s="11"/>
    </row>
    <row r="25" spans="2:16" s="33" customFormat="1" ht="13.5" customHeight="1">
      <c r="B25" s="48" t="s">
        <v>168</v>
      </c>
      <c r="C25" s="34"/>
      <c r="D25" s="30"/>
      <c r="E25" s="30"/>
      <c r="F25" s="30"/>
      <c r="G25" s="30"/>
      <c r="H25" s="77"/>
      <c r="I25" s="77"/>
      <c r="J25" s="77"/>
      <c r="K25" s="77"/>
      <c r="L25" s="59"/>
      <c r="M25" s="59"/>
      <c r="N25" s="77"/>
      <c r="O25" s="77"/>
      <c r="P25" s="77"/>
    </row>
    <row r="26" spans="2:16" s="38" customFormat="1" ht="9.9" customHeight="1">
      <c r="B26" s="35"/>
      <c r="C26" s="35"/>
      <c r="D26" s="36"/>
      <c r="E26" s="36"/>
      <c r="F26" s="36"/>
      <c r="G26" s="36"/>
      <c r="H26" s="71"/>
      <c r="I26" s="78">
        <f>+D23</f>
        <v>32424</v>
      </c>
      <c r="J26" s="78">
        <f>+E23</f>
        <v>33689</v>
      </c>
      <c r="K26" s="78">
        <f>+F23</f>
        <v>11408</v>
      </c>
      <c r="L26" s="68"/>
      <c r="M26" s="68"/>
      <c r="N26" s="11"/>
      <c r="O26" s="71"/>
      <c r="P26" s="71"/>
    </row>
    <row r="27" spans="2:16" ht="22.5" customHeight="1">
      <c r="B27" s="127" t="s">
        <v>134</v>
      </c>
      <c r="C27" s="128"/>
      <c r="D27" s="128"/>
      <c r="E27" s="128"/>
      <c r="F27" s="128"/>
      <c r="G27" s="129"/>
      <c r="H27" s="54"/>
      <c r="I27" s="54"/>
      <c r="J27" s="54"/>
      <c r="K27" s="54"/>
      <c r="L27" s="54"/>
      <c r="M27" s="54"/>
      <c r="N27" s="54"/>
      <c r="O27" s="54"/>
      <c r="P27" s="54"/>
    </row>
    <row r="28" spans="2:16" ht="9.9" customHeight="1">
      <c r="H28" s="52"/>
      <c r="I28" s="52"/>
      <c r="J28" s="52"/>
      <c r="K28" s="52"/>
      <c r="L28" s="52"/>
      <c r="M28" s="52"/>
      <c r="N28" s="52"/>
      <c r="O28" s="52"/>
    </row>
    <row r="29" spans="2:16">
      <c r="H29" s="52"/>
      <c r="I29" s="52"/>
      <c r="J29" s="52"/>
      <c r="K29" s="52"/>
      <c r="L29" s="52"/>
      <c r="M29" s="52"/>
      <c r="N29" s="52"/>
      <c r="O29" s="52"/>
    </row>
    <row r="30" spans="2:16">
      <c r="H30" s="52"/>
      <c r="I30" s="52"/>
      <c r="J30" s="52"/>
      <c r="K30" s="52"/>
      <c r="L30" s="52"/>
      <c r="M30" s="52"/>
      <c r="N30" s="52"/>
      <c r="O30" s="52"/>
    </row>
    <row r="44" spans="2:7" ht="22.5" customHeight="1">
      <c r="B44" s="127" t="s">
        <v>135</v>
      </c>
      <c r="C44" s="128"/>
      <c r="D44" s="128"/>
      <c r="E44" s="128"/>
      <c r="F44" s="128"/>
      <c r="G44" s="129"/>
    </row>
    <row r="45" spans="2:7" ht="9.9" customHeight="1"/>
  </sheetData>
  <mergeCells count="3">
    <mergeCell ref="B10:G10"/>
    <mergeCell ref="B27:G27"/>
    <mergeCell ref="B44:G44"/>
  </mergeCells>
  <pageMargins left="0" right="0.19685039370078741" top="0" bottom="0.31496062992125984" header="0" footer="0.31496062992125984"/>
  <pageSetup paperSize="9" scale="87" orientation="portrait" r:id="rId1"/>
  <headerFooter>
    <oddFooter>&amp;R&amp;"NewsGotT,Normal"&amp;10Servicio de Información y Difusión. &amp;"NewsGotT,Negrita"Año 2023 |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N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0.6640625" style="15" customWidth="1"/>
    <col min="3" max="10" width="7.6640625" style="16" customWidth="1"/>
    <col min="11" max="11" width="7.6640625" style="17" customWidth="1"/>
    <col min="12" max="12" width="9" style="18" customWidth="1"/>
    <col min="13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/>
    <row r="5" spans="2:14" ht="16.2" customHeight="1"/>
    <row r="6" spans="2:14" ht="16.2" customHeight="1">
      <c r="B6" s="39" t="s">
        <v>16</v>
      </c>
    </row>
    <row r="7" spans="2:14" ht="17.100000000000001" customHeight="1">
      <c r="B7" s="40" t="s">
        <v>169</v>
      </c>
    </row>
    <row r="8" spans="2:14" ht="16.2" customHeight="1">
      <c r="B8" s="20"/>
    </row>
    <row r="9" spans="2:14" ht="16.5" customHeight="1"/>
    <row r="10" spans="2:14" ht="22.5" customHeight="1">
      <c r="B10" s="127" t="s">
        <v>136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9"/>
    </row>
    <row r="11" spans="2:14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4" s="22" customFormat="1" ht="28.5" customHeight="1">
      <c r="B12" s="41" t="s">
        <v>60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61</v>
      </c>
      <c r="L12" s="42" t="s">
        <v>3</v>
      </c>
    </row>
    <row r="13" spans="2:14" s="22" customFormat="1" ht="17.100000000000001" customHeight="1">
      <c r="B13" s="81" t="s">
        <v>62</v>
      </c>
      <c r="C13" s="84">
        <f>SUM(C14:C17)</f>
        <v>52</v>
      </c>
      <c r="D13" s="84">
        <f t="shared" ref="D13:K13" si="0">SUM(D14:D17)</f>
        <v>630</v>
      </c>
      <c r="E13" s="84">
        <f t="shared" si="0"/>
        <v>267</v>
      </c>
      <c r="F13" s="84">
        <f t="shared" si="0"/>
        <v>662</v>
      </c>
      <c r="G13" s="84">
        <f t="shared" si="0"/>
        <v>172</v>
      </c>
      <c r="H13" s="84">
        <f t="shared" si="0"/>
        <v>54</v>
      </c>
      <c r="I13" s="84">
        <f t="shared" si="0"/>
        <v>305</v>
      </c>
      <c r="J13" s="84">
        <f t="shared" si="0"/>
        <v>1094</v>
      </c>
      <c r="K13" s="84">
        <f t="shared" si="0"/>
        <v>62</v>
      </c>
      <c r="L13" s="85">
        <f t="shared" ref="L13:L53" si="1">SUM(C13:K13)</f>
        <v>3298</v>
      </c>
      <c r="N13" s="26"/>
    </row>
    <row r="14" spans="2:14" s="26" customFormat="1" ht="17.100000000000001" customHeight="1">
      <c r="B14" s="82" t="s">
        <v>92</v>
      </c>
      <c r="C14" s="44">
        <v>15</v>
      </c>
      <c r="D14" s="44">
        <v>33</v>
      </c>
      <c r="E14" s="44">
        <v>35</v>
      </c>
      <c r="F14" s="44">
        <v>70</v>
      </c>
      <c r="G14" s="44">
        <v>33</v>
      </c>
      <c r="H14" s="44">
        <v>18</v>
      </c>
      <c r="I14" s="44">
        <v>191</v>
      </c>
      <c r="J14" s="44">
        <v>246</v>
      </c>
      <c r="K14" s="44">
        <v>29</v>
      </c>
      <c r="L14" s="45">
        <f t="shared" si="1"/>
        <v>670</v>
      </c>
    </row>
    <row r="15" spans="2:14" s="26" customFormat="1" ht="17.100000000000001" customHeight="1">
      <c r="B15" s="82" t="s">
        <v>93</v>
      </c>
      <c r="C15" s="44">
        <v>6</v>
      </c>
      <c r="D15" s="44">
        <v>491</v>
      </c>
      <c r="E15" s="44">
        <v>51</v>
      </c>
      <c r="F15" s="44">
        <v>521</v>
      </c>
      <c r="G15" s="44">
        <v>126</v>
      </c>
      <c r="H15" s="44">
        <v>5</v>
      </c>
      <c r="I15" s="44">
        <v>48</v>
      </c>
      <c r="J15" s="44">
        <v>173</v>
      </c>
      <c r="K15" s="44">
        <v>14</v>
      </c>
      <c r="L15" s="45">
        <f t="shared" si="1"/>
        <v>1435</v>
      </c>
    </row>
    <row r="16" spans="2:14" s="26" customFormat="1" ht="17.100000000000001" customHeight="1">
      <c r="B16" s="82" t="s">
        <v>94</v>
      </c>
      <c r="C16" s="44">
        <v>2</v>
      </c>
      <c r="D16" s="44">
        <v>12</v>
      </c>
      <c r="E16" s="44">
        <v>141</v>
      </c>
      <c r="F16" s="44">
        <v>12</v>
      </c>
      <c r="G16" s="44">
        <v>0</v>
      </c>
      <c r="H16" s="44">
        <v>3</v>
      </c>
      <c r="I16" s="44">
        <v>6</v>
      </c>
      <c r="J16" s="44">
        <v>70</v>
      </c>
      <c r="K16" s="44">
        <v>9</v>
      </c>
      <c r="L16" s="45">
        <f t="shared" si="1"/>
        <v>255</v>
      </c>
    </row>
    <row r="17" spans="2:13" s="26" customFormat="1" ht="17.100000000000001" customHeight="1">
      <c r="B17" s="82" t="s">
        <v>95</v>
      </c>
      <c r="C17" s="44">
        <v>29</v>
      </c>
      <c r="D17" s="44">
        <v>94</v>
      </c>
      <c r="E17" s="44">
        <v>40</v>
      </c>
      <c r="F17" s="44">
        <v>59</v>
      </c>
      <c r="G17" s="44">
        <v>13</v>
      </c>
      <c r="H17" s="44">
        <v>28</v>
      </c>
      <c r="I17" s="44">
        <v>60</v>
      </c>
      <c r="J17" s="44">
        <v>605</v>
      </c>
      <c r="K17" s="44">
        <v>10</v>
      </c>
      <c r="L17" s="45">
        <f t="shared" si="1"/>
        <v>938</v>
      </c>
    </row>
    <row r="18" spans="2:13" s="26" customFormat="1" ht="17.100000000000001" customHeight="1">
      <c r="B18" s="81" t="s">
        <v>63</v>
      </c>
      <c r="C18" s="84">
        <f>+SUM(C19:C24)</f>
        <v>1595</v>
      </c>
      <c r="D18" s="84">
        <f t="shared" ref="D18:K18" si="2">+SUM(D19:D24)</f>
        <v>2102</v>
      </c>
      <c r="E18" s="84">
        <f t="shared" si="2"/>
        <v>1529</v>
      </c>
      <c r="F18" s="84">
        <f t="shared" si="2"/>
        <v>2373</v>
      </c>
      <c r="G18" s="84">
        <f t="shared" si="2"/>
        <v>607</v>
      </c>
      <c r="H18" s="84">
        <f t="shared" si="2"/>
        <v>1188</v>
      </c>
      <c r="I18" s="84">
        <f t="shared" si="2"/>
        <v>3789</v>
      </c>
      <c r="J18" s="84">
        <f t="shared" si="2"/>
        <v>4460</v>
      </c>
      <c r="K18" s="84">
        <f t="shared" si="2"/>
        <v>1500</v>
      </c>
      <c r="L18" s="85">
        <f t="shared" si="1"/>
        <v>19143</v>
      </c>
    </row>
    <row r="19" spans="2:13" s="26" customFormat="1" ht="17.100000000000001" customHeight="1">
      <c r="B19" s="82" t="s">
        <v>96</v>
      </c>
      <c r="C19" s="44">
        <v>756</v>
      </c>
      <c r="D19" s="44">
        <v>709</v>
      </c>
      <c r="E19" s="44">
        <v>531</v>
      </c>
      <c r="F19" s="44">
        <v>729</v>
      </c>
      <c r="G19" s="44">
        <v>164</v>
      </c>
      <c r="H19" s="44">
        <v>620</v>
      </c>
      <c r="I19" s="44">
        <v>1108</v>
      </c>
      <c r="J19" s="44">
        <v>1764</v>
      </c>
      <c r="K19" s="44">
        <v>103</v>
      </c>
      <c r="L19" s="45">
        <f>SUM(C19:K19)</f>
        <v>6484</v>
      </c>
    </row>
    <row r="20" spans="2:13" s="26" customFormat="1" ht="17.100000000000001" customHeight="1">
      <c r="B20" s="82" t="s">
        <v>97</v>
      </c>
      <c r="C20" s="44">
        <v>304</v>
      </c>
      <c r="D20" s="44">
        <v>409</v>
      </c>
      <c r="E20" s="44">
        <v>343</v>
      </c>
      <c r="F20" s="44">
        <v>319</v>
      </c>
      <c r="G20" s="44">
        <v>126</v>
      </c>
      <c r="H20" s="44">
        <v>198</v>
      </c>
      <c r="I20" s="44">
        <v>618</v>
      </c>
      <c r="J20" s="44">
        <v>654</v>
      </c>
      <c r="K20" s="44">
        <v>384</v>
      </c>
      <c r="L20" s="45">
        <f t="shared" si="1"/>
        <v>3355</v>
      </c>
    </row>
    <row r="21" spans="2:13" s="26" customFormat="1" ht="24" customHeight="1">
      <c r="B21" s="83" t="s">
        <v>98</v>
      </c>
      <c r="C21" s="44">
        <v>225</v>
      </c>
      <c r="D21" s="44">
        <v>510</v>
      </c>
      <c r="E21" s="44">
        <v>310</v>
      </c>
      <c r="F21" s="44">
        <v>357</v>
      </c>
      <c r="G21" s="44">
        <v>215</v>
      </c>
      <c r="H21" s="44">
        <v>193</v>
      </c>
      <c r="I21" s="44">
        <v>589</v>
      </c>
      <c r="J21" s="44">
        <v>927</v>
      </c>
      <c r="K21" s="44">
        <v>238</v>
      </c>
      <c r="L21" s="45">
        <f t="shared" si="1"/>
        <v>3564</v>
      </c>
    </row>
    <row r="22" spans="2:13" s="26" customFormat="1" ht="17.100000000000001" customHeight="1">
      <c r="B22" s="82" t="s">
        <v>99</v>
      </c>
      <c r="C22" s="44">
        <v>154</v>
      </c>
      <c r="D22" s="44">
        <v>286</v>
      </c>
      <c r="E22" s="44">
        <v>230</v>
      </c>
      <c r="F22" s="44">
        <v>417</v>
      </c>
      <c r="G22" s="44">
        <v>58</v>
      </c>
      <c r="H22" s="44">
        <v>113</v>
      </c>
      <c r="I22" s="44">
        <v>788</v>
      </c>
      <c r="J22" s="44">
        <v>666</v>
      </c>
      <c r="K22" s="44">
        <v>276</v>
      </c>
      <c r="L22" s="45">
        <f t="shared" si="1"/>
        <v>2988</v>
      </c>
      <c r="M22" s="28"/>
    </row>
    <row r="23" spans="2:13" s="33" customFormat="1" ht="17.100000000000001" customHeight="1">
      <c r="B23" s="82" t="s">
        <v>100</v>
      </c>
      <c r="C23" s="44">
        <v>17</v>
      </c>
      <c r="D23" s="44">
        <v>0</v>
      </c>
      <c r="E23" s="44">
        <v>0</v>
      </c>
      <c r="F23" s="44">
        <v>42</v>
      </c>
      <c r="G23" s="44">
        <v>0</v>
      </c>
      <c r="H23" s="44">
        <v>0</v>
      </c>
      <c r="I23" s="44">
        <v>3</v>
      </c>
      <c r="J23" s="44">
        <v>3</v>
      </c>
      <c r="K23" s="44">
        <v>87</v>
      </c>
      <c r="L23" s="45">
        <f t="shared" si="1"/>
        <v>152</v>
      </c>
    </row>
    <row r="24" spans="2:13" s="33" customFormat="1" ht="17.100000000000001" customHeight="1">
      <c r="B24" s="82" t="s">
        <v>101</v>
      </c>
      <c r="C24" s="44">
        <v>139</v>
      </c>
      <c r="D24" s="44">
        <v>188</v>
      </c>
      <c r="E24" s="44">
        <v>115</v>
      </c>
      <c r="F24" s="44">
        <v>509</v>
      </c>
      <c r="G24" s="44">
        <v>44</v>
      </c>
      <c r="H24" s="44">
        <v>64</v>
      </c>
      <c r="I24" s="44">
        <v>683</v>
      </c>
      <c r="J24" s="44">
        <v>446</v>
      </c>
      <c r="K24" s="44">
        <v>412</v>
      </c>
      <c r="L24" s="45">
        <f t="shared" si="1"/>
        <v>2600</v>
      </c>
    </row>
    <row r="25" spans="2:13" s="38" customFormat="1" ht="17.100000000000001" customHeight="1">
      <c r="B25" s="81" t="s">
        <v>64</v>
      </c>
      <c r="C25" s="84">
        <f>+SUM(C26:C28)</f>
        <v>474</v>
      </c>
      <c r="D25" s="84">
        <f t="shared" ref="D25:K25" si="3">+SUM(D26:D28)</f>
        <v>1044</v>
      </c>
      <c r="E25" s="84">
        <f t="shared" si="3"/>
        <v>686</v>
      </c>
      <c r="F25" s="84">
        <f t="shared" si="3"/>
        <v>1015</v>
      </c>
      <c r="G25" s="84">
        <f t="shared" si="3"/>
        <v>354</v>
      </c>
      <c r="H25" s="84">
        <f t="shared" si="3"/>
        <v>459</v>
      </c>
      <c r="I25" s="84">
        <f t="shared" si="3"/>
        <v>2388</v>
      </c>
      <c r="J25" s="84">
        <f t="shared" si="3"/>
        <v>2242</v>
      </c>
      <c r="K25" s="84">
        <f t="shared" si="3"/>
        <v>249</v>
      </c>
      <c r="L25" s="85">
        <f t="shared" si="1"/>
        <v>8911</v>
      </c>
    </row>
    <row r="26" spans="2:13" ht="17.100000000000001" customHeight="1">
      <c r="B26" s="82" t="s">
        <v>102</v>
      </c>
      <c r="C26" s="44">
        <v>56</v>
      </c>
      <c r="D26" s="44">
        <v>104</v>
      </c>
      <c r="E26" s="44">
        <v>76</v>
      </c>
      <c r="F26" s="44">
        <v>89</v>
      </c>
      <c r="G26" s="44">
        <v>24</v>
      </c>
      <c r="H26" s="44">
        <v>32</v>
      </c>
      <c r="I26" s="44">
        <v>621</v>
      </c>
      <c r="J26" s="44">
        <v>325</v>
      </c>
      <c r="K26" s="44">
        <v>99</v>
      </c>
      <c r="L26" s="45">
        <f t="shared" si="1"/>
        <v>1426</v>
      </c>
    </row>
    <row r="27" spans="2:13" ht="17.100000000000001" customHeight="1">
      <c r="B27" s="82" t="s">
        <v>103</v>
      </c>
      <c r="C27" s="44">
        <v>222</v>
      </c>
      <c r="D27" s="44">
        <v>464</v>
      </c>
      <c r="E27" s="44">
        <v>327</v>
      </c>
      <c r="F27" s="44">
        <v>388</v>
      </c>
      <c r="G27" s="44">
        <v>160</v>
      </c>
      <c r="H27" s="44">
        <v>238</v>
      </c>
      <c r="I27" s="44">
        <v>779</v>
      </c>
      <c r="J27" s="44">
        <v>770</v>
      </c>
      <c r="K27" s="44">
        <v>56</v>
      </c>
      <c r="L27" s="45">
        <f t="shared" si="1"/>
        <v>3404</v>
      </c>
    </row>
    <row r="28" spans="2:13" ht="17.100000000000001" customHeight="1">
      <c r="B28" s="82" t="s">
        <v>104</v>
      </c>
      <c r="C28" s="44">
        <v>196</v>
      </c>
      <c r="D28" s="44">
        <v>476</v>
      </c>
      <c r="E28" s="44">
        <v>283</v>
      </c>
      <c r="F28" s="44">
        <v>538</v>
      </c>
      <c r="G28" s="44">
        <v>170</v>
      </c>
      <c r="H28" s="44">
        <v>189</v>
      </c>
      <c r="I28" s="44">
        <v>988</v>
      </c>
      <c r="J28" s="44">
        <v>1147</v>
      </c>
      <c r="K28" s="44">
        <v>94</v>
      </c>
      <c r="L28" s="45">
        <f t="shared" si="1"/>
        <v>4081</v>
      </c>
    </row>
    <row r="29" spans="2:13" ht="17.100000000000001" customHeight="1">
      <c r="B29" s="81" t="s">
        <v>65</v>
      </c>
      <c r="C29" s="84">
        <f>+SUM(C30:C34)</f>
        <v>151</v>
      </c>
      <c r="D29" s="84">
        <f t="shared" ref="D29:K29" si="4">+SUM(D30:D34)</f>
        <v>4328</v>
      </c>
      <c r="E29" s="84">
        <f t="shared" si="4"/>
        <v>1869</v>
      </c>
      <c r="F29" s="84">
        <f t="shared" si="4"/>
        <v>279</v>
      </c>
      <c r="G29" s="84">
        <f t="shared" si="4"/>
        <v>121</v>
      </c>
      <c r="H29" s="84">
        <f t="shared" si="4"/>
        <v>487</v>
      </c>
      <c r="I29" s="84">
        <f t="shared" si="4"/>
        <v>328</v>
      </c>
      <c r="J29" s="84">
        <f t="shared" si="4"/>
        <v>732</v>
      </c>
      <c r="K29" s="84">
        <f t="shared" si="4"/>
        <v>111</v>
      </c>
      <c r="L29" s="85">
        <f t="shared" si="1"/>
        <v>8406</v>
      </c>
    </row>
    <row r="30" spans="2:13" ht="24" customHeight="1">
      <c r="B30" s="83" t="s">
        <v>105</v>
      </c>
      <c r="C30" s="44">
        <v>40</v>
      </c>
      <c r="D30" s="44">
        <v>3988</v>
      </c>
      <c r="E30" s="44">
        <v>53</v>
      </c>
      <c r="F30" s="44">
        <v>80</v>
      </c>
      <c r="G30" s="44">
        <v>32</v>
      </c>
      <c r="H30" s="44">
        <v>89</v>
      </c>
      <c r="I30" s="44">
        <v>21</v>
      </c>
      <c r="J30" s="44">
        <v>151</v>
      </c>
      <c r="K30" s="44">
        <v>47</v>
      </c>
      <c r="L30" s="45">
        <f t="shared" si="1"/>
        <v>4501</v>
      </c>
    </row>
    <row r="31" spans="2:13" ht="24" customHeight="1">
      <c r="B31" s="83" t="s">
        <v>106</v>
      </c>
      <c r="C31" s="44">
        <v>68</v>
      </c>
      <c r="D31" s="44">
        <v>275</v>
      </c>
      <c r="E31" s="44">
        <v>230</v>
      </c>
      <c r="F31" s="44">
        <v>113</v>
      </c>
      <c r="G31" s="44">
        <v>72</v>
      </c>
      <c r="H31" s="44">
        <v>189</v>
      </c>
      <c r="I31" s="44">
        <v>190</v>
      </c>
      <c r="J31" s="44">
        <v>316</v>
      </c>
      <c r="K31" s="44">
        <v>10</v>
      </c>
      <c r="L31" s="45">
        <f t="shared" si="1"/>
        <v>1463</v>
      </c>
    </row>
    <row r="32" spans="2:13" ht="17.100000000000001" customHeight="1">
      <c r="B32" s="82" t="s">
        <v>107</v>
      </c>
      <c r="C32" s="44">
        <v>26</v>
      </c>
      <c r="D32" s="44">
        <v>6</v>
      </c>
      <c r="E32" s="44">
        <v>320</v>
      </c>
      <c r="F32" s="44">
        <v>24</v>
      </c>
      <c r="G32" s="44">
        <v>5</v>
      </c>
      <c r="H32" s="44">
        <v>193</v>
      </c>
      <c r="I32" s="44">
        <v>14</v>
      </c>
      <c r="J32" s="44">
        <v>130</v>
      </c>
      <c r="K32" s="44">
        <v>0</v>
      </c>
      <c r="L32" s="45">
        <f t="shared" si="1"/>
        <v>718</v>
      </c>
    </row>
    <row r="33" spans="2:12" ht="17.100000000000001" customHeight="1">
      <c r="B33" s="82" t="s">
        <v>108</v>
      </c>
      <c r="C33" s="44">
        <v>13</v>
      </c>
      <c r="D33" s="44">
        <v>41</v>
      </c>
      <c r="E33" s="44">
        <v>1257</v>
      </c>
      <c r="F33" s="44">
        <v>28</v>
      </c>
      <c r="G33" s="44">
        <v>3</v>
      </c>
      <c r="H33" s="44">
        <v>16</v>
      </c>
      <c r="I33" s="44">
        <v>90</v>
      </c>
      <c r="J33" s="44">
        <v>103</v>
      </c>
      <c r="K33" s="44">
        <v>54</v>
      </c>
      <c r="L33" s="45">
        <f t="shared" si="1"/>
        <v>1605</v>
      </c>
    </row>
    <row r="34" spans="2:12" ht="17.100000000000001" customHeight="1">
      <c r="B34" s="82" t="s">
        <v>109</v>
      </c>
      <c r="C34" s="44">
        <v>4</v>
      </c>
      <c r="D34" s="44">
        <v>18</v>
      </c>
      <c r="E34" s="44">
        <v>9</v>
      </c>
      <c r="F34" s="44">
        <v>34</v>
      </c>
      <c r="G34" s="44">
        <v>9</v>
      </c>
      <c r="H34" s="44">
        <v>0</v>
      </c>
      <c r="I34" s="44">
        <v>13</v>
      </c>
      <c r="J34" s="44">
        <v>32</v>
      </c>
      <c r="K34" s="44">
        <v>0</v>
      </c>
      <c r="L34" s="45">
        <f t="shared" si="1"/>
        <v>119</v>
      </c>
    </row>
    <row r="35" spans="2:12" ht="17.100000000000001" customHeight="1">
      <c r="B35" s="81" t="s">
        <v>66</v>
      </c>
      <c r="C35" s="84">
        <f>+SUM(C36:C38)</f>
        <v>318</v>
      </c>
      <c r="D35" s="84">
        <f t="shared" ref="D35:K35" si="5">+SUM(D36:D38)</f>
        <v>687</v>
      </c>
      <c r="E35" s="84">
        <f t="shared" si="5"/>
        <v>342</v>
      </c>
      <c r="F35" s="84">
        <f t="shared" si="5"/>
        <v>791</v>
      </c>
      <c r="G35" s="84">
        <f t="shared" si="5"/>
        <v>134</v>
      </c>
      <c r="H35" s="84">
        <f t="shared" si="5"/>
        <v>158</v>
      </c>
      <c r="I35" s="84">
        <f t="shared" si="5"/>
        <v>1385</v>
      </c>
      <c r="J35" s="84">
        <f t="shared" si="5"/>
        <v>1899</v>
      </c>
      <c r="K35" s="84">
        <f t="shared" si="5"/>
        <v>90</v>
      </c>
      <c r="L35" s="85">
        <f t="shared" si="1"/>
        <v>5804</v>
      </c>
    </row>
    <row r="36" spans="2:12" ht="17.100000000000001" customHeight="1">
      <c r="B36" s="82" t="s">
        <v>66</v>
      </c>
      <c r="C36" s="44">
        <v>163</v>
      </c>
      <c r="D36" s="44">
        <v>437</v>
      </c>
      <c r="E36" s="44">
        <v>189</v>
      </c>
      <c r="F36" s="44">
        <v>436</v>
      </c>
      <c r="G36" s="44">
        <v>83</v>
      </c>
      <c r="H36" s="44">
        <v>101</v>
      </c>
      <c r="I36" s="44">
        <v>732</v>
      </c>
      <c r="J36" s="44">
        <v>1056</v>
      </c>
      <c r="K36" s="44">
        <v>31</v>
      </c>
      <c r="L36" s="45">
        <f t="shared" si="1"/>
        <v>3228</v>
      </c>
    </row>
    <row r="37" spans="2:12" ht="17.100000000000001" customHeight="1">
      <c r="B37" s="82" t="s">
        <v>110</v>
      </c>
      <c r="C37" s="44">
        <v>78</v>
      </c>
      <c r="D37" s="44">
        <v>102</v>
      </c>
      <c r="E37" s="44">
        <v>77</v>
      </c>
      <c r="F37" s="44">
        <v>245</v>
      </c>
      <c r="G37" s="44">
        <v>20</v>
      </c>
      <c r="H37" s="44">
        <v>33</v>
      </c>
      <c r="I37" s="44">
        <v>236</v>
      </c>
      <c r="J37" s="44">
        <v>292</v>
      </c>
      <c r="K37" s="44">
        <v>38</v>
      </c>
      <c r="L37" s="45">
        <f t="shared" si="1"/>
        <v>1121</v>
      </c>
    </row>
    <row r="38" spans="2:12" ht="17.100000000000001" customHeight="1">
      <c r="B38" s="82" t="s">
        <v>111</v>
      </c>
      <c r="C38" s="44">
        <v>77</v>
      </c>
      <c r="D38" s="44">
        <v>148</v>
      </c>
      <c r="E38" s="44">
        <v>76</v>
      </c>
      <c r="F38" s="44">
        <v>110</v>
      </c>
      <c r="G38" s="44">
        <v>31</v>
      </c>
      <c r="H38" s="44">
        <v>24</v>
      </c>
      <c r="I38" s="44">
        <v>417</v>
      </c>
      <c r="J38" s="44">
        <v>551</v>
      </c>
      <c r="K38" s="44">
        <v>21</v>
      </c>
      <c r="L38" s="45">
        <f t="shared" si="1"/>
        <v>1455</v>
      </c>
    </row>
    <row r="39" spans="2:12" ht="17.100000000000001" customHeight="1">
      <c r="B39" s="81" t="s">
        <v>112</v>
      </c>
      <c r="C39" s="84">
        <f>+SUM(C40:C47)</f>
        <v>247</v>
      </c>
      <c r="D39" s="84">
        <f t="shared" ref="D39:K39" si="6">+SUM(D40:D47)</f>
        <v>560</v>
      </c>
      <c r="E39" s="84">
        <f t="shared" si="6"/>
        <v>228</v>
      </c>
      <c r="F39" s="84">
        <f t="shared" si="6"/>
        <v>454</v>
      </c>
      <c r="G39" s="84">
        <f t="shared" si="6"/>
        <v>282</v>
      </c>
      <c r="H39" s="84">
        <f t="shared" si="6"/>
        <v>175</v>
      </c>
      <c r="I39" s="84">
        <f t="shared" si="6"/>
        <v>1179</v>
      </c>
      <c r="J39" s="84">
        <f t="shared" si="6"/>
        <v>3065</v>
      </c>
      <c r="K39" s="84">
        <f t="shared" si="6"/>
        <v>1165</v>
      </c>
      <c r="L39" s="85">
        <f t="shared" si="1"/>
        <v>7355</v>
      </c>
    </row>
    <row r="40" spans="2:12" ht="17.100000000000001" customHeight="1">
      <c r="B40" s="82" t="s">
        <v>113</v>
      </c>
      <c r="C40" s="44">
        <v>2</v>
      </c>
      <c r="D40" s="44">
        <v>26</v>
      </c>
      <c r="E40" s="44">
        <v>13</v>
      </c>
      <c r="F40" s="44">
        <v>27</v>
      </c>
      <c r="G40" s="44">
        <v>5</v>
      </c>
      <c r="H40" s="44">
        <v>11</v>
      </c>
      <c r="I40" s="44">
        <v>33</v>
      </c>
      <c r="J40" s="44">
        <v>54</v>
      </c>
      <c r="K40" s="44">
        <v>12</v>
      </c>
      <c r="L40" s="45">
        <f t="shared" si="1"/>
        <v>183</v>
      </c>
    </row>
    <row r="41" spans="2:12" ht="24" customHeight="1">
      <c r="B41" s="83" t="s">
        <v>114</v>
      </c>
      <c r="C41" s="44">
        <v>36</v>
      </c>
      <c r="D41" s="44">
        <v>57</v>
      </c>
      <c r="E41" s="44">
        <v>32</v>
      </c>
      <c r="F41" s="44">
        <v>86</v>
      </c>
      <c r="G41" s="44">
        <v>23</v>
      </c>
      <c r="H41" s="44">
        <v>28</v>
      </c>
      <c r="I41" s="44">
        <v>86</v>
      </c>
      <c r="J41" s="44">
        <v>118</v>
      </c>
      <c r="K41" s="44">
        <v>2</v>
      </c>
      <c r="L41" s="45">
        <f t="shared" si="1"/>
        <v>468</v>
      </c>
    </row>
    <row r="42" spans="2:12" ht="17.100000000000001" customHeight="1">
      <c r="B42" s="82" t="s">
        <v>115</v>
      </c>
      <c r="C42" s="44">
        <v>1</v>
      </c>
      <c r="D42" s="44">
        <v>6</v>
      </c>
      <c r="E42" s="44">
        <v>5</v>
      </c>
      <c r="F42" s="44">
        <v>8</v>
      </c>
      <c r="G42" s="44">
        <v>10</v>
      </c>
      <c r="H42" s="44">
        <v>0</v>
      </c>
      <c r="I42" s="44">
        <v>78</v>
      </c>
      <c r="J42" s="44">
        <v>216</v>
      </c>
      <c r="K42" s="44">
        <v>6</v>
      </c>
      <c r="L42" s="45">
        <f t="shared" si="1"/>
        <v>330</v>
      </c>
    </row>
    <row r="43" spans="2:12" ht="17.100000000000001" customHeight="1">
      <c r="B43" s="82" t="s">
        <v>116</v>
      </c>
      <c r="C43" s="44">
        <v>156</v>
      </c>
      <c r="D43" s="44">
        <v>150</v>
      </c>
      <c r="E43" s="44">
        <v>106</v>
      </c>
      <c r="F43" s="44">
        <v>229</v>
      </c>
      <c r="G43" s="44">
        <v>72</v>
      </c>
      <c r="H43" s="44">
        <v>35</v>
      </c>
      <c r="I43" s="44">
        <v>496</v>
      </c>
      <c r="J43" s="44">
        <v>1170</v>
      </c>
      <c r="K43" s="44">
        <v>666</v>
      </c>
      <c r="L43" s="45">
        <f t="shared" si="1"/>
        <v>3080</v>
      </c>
    </row>
    <row r="44" spans="2:12" ht="17.100000000000001" customHeight="1">
      <c r="B44" s="82" t="s">
        <v>117</v>
      </c>
      <c r="C44" s="44">
        <v>2</v>
      </c>
      <c r="D44" s="44">
        <v>21</v>
      </c>
      <c r="E44" s="44">
        <v>10</v>
      </c>
      <c r="F44" s="44">
        <v>16</v>
      </c>
      <c r="G44" s="44">
        <v>14</v>
      </c>
      <c r="H44" s="44">
        <v>11</v>
      </c>
      <c r="I44" s="44">
        <v>55</v>
      </c>
      <c r="J44" s="44">
        <v>58</v>
      </c>
      <c r="K44" s="44">
        <v>2</v>
      </c>
      <c r="L44" s="45">
        <f t="shared" si="1"/>
        <v>189</v>
      </c>
    </row>
    <row r="45" spans="2:12" ht="17.100000000000001" customHeight="1">
      <c r="B45" s="82" t="s">
        <v>118</v>
      </c>
      <c r="C45" s="44">
        <v>18</v>
      </c>
      <c r="D45" s="44">
        <v>83</v>
      </c>
      <c r="E45" s="44">
        <v>11</v>
      </c>
      <c r="F45" s="44">
        <v>27</v>
      </c>
      <c r="G45" s="44">
        <v>20</v>
      </c>
      <c r="H45" s="44">
        <v>49</v>
      </c>
      <c r="I45" s="44">
        <v>89</v>
      </c>
      <c r="J45" s="44">
        <v>132</v>
      </c>
      <c r="K45" s="44">
        <v>276</v>
      </c>
      <c r="L45" s="45">
        <f t="shared" si="1"/>
        <v>705</v>
      </c>
    </row>
    <row r="46" spans="2:12" ht="17.100000000000001" customHeight="1">
      <c r="B46" s="82" t="s">
        <v>119</v>
      </c>
      <c r="C46" s="44">
        <v>24</v>
      </c>
      <c r="D46" s="44">
        <v>167</v>
      </c>
      <c r="E46" s="44">
        <v>43</v>
      </c>
      <c r="F46" s="44">
        <v>46</v>
      </c>
      <c r="G46" s="44">
        <v>134</v>
      </c>
      <c r="H46" s="44">
        <v>34</v>
      </c>
      <c r="I46" s="44">
        <v>240</v>
      </c>
      <c r="J46" s="44">
        <v>1272</v>
      </c>
      <c r="K46" s="44">
        <v>201</v>
      </c>
      <c r="L46" s="45">
        <f t="shared" si="1"/>
        <v>2161</v>
      </c>
    </row>
    <row r="47" spans="2:12" ht="17.100000000000001" customHeight="1">
      <c r="B47" s="82" t="s">
        <v>120</v>
      </c>
      <c r="C47" s="44">
        <v>8</v>
      </c>
      <c r="D47" s="44">
        <v>50</v>
      </c>
      <c r="E47" s="44">
        <v>8</v>
      </c>
      <c r="F47" s="44">
        <v>15</v>
      </c>
      <c r="G47" s="44">
        <v>4</v>
      </c>
      <c r="H47" s="44">
        <v>7</v>
      </c>
      <c r="I47" s="44">
        <v>102</v>
      </c>
      <c r="J47" s="44">
        <v>45</v>
      </c>
      <c r="K47" s="44">
        <v>0</v>
      </c>
      <c r="L47" s="45">
        <f t="shared" si="1"/>
        <v>239</v>
      </c>
    </row>
    <row r="48" spans="2:12" ht="17.100000000000001" customHeight="1">
      <c r="B48" s="81" t="s">
        <v>68</v>
      </c>
      <c r="C48" s="84">
        <f>+C49</f>
        <v>899</v>
      </c>
      <c r="D48" s="84">
        <f t="shared" ref="D48:K48" si="7">+D49</f>
        <v>758</v>
      </c>
      <c r="E48" s="84">
        <f t="shared" si="7"/>
        <v>518</v>
      </c>
      <c r="F48" s="84">
        <f t="shared" si="7"/>
        <v>1274</v>
      </c>
      <c r="G48" s="84">
        <f t="shared" si="7"/>
        <v>309</v>
      </c>
      <c r="H48" s="84">
        <f t="shared" si="7"/>
        <v>596</v>
      </c>
      <c r="I48" s="84">
        <f t="shared" si="7"/>
        <v>2315</v>
      </c>
      <c r="J48" s="84">
        <f t="shared" si="7"/>
        <v>3171</v>
      </c>
      <c r="K48" s="84">
        <f t="shared" si="7"/>
        <v>184</v>
      </c>
      <c r="L48" s="85">
        <f t="shared" si="1"/>
        <v>10024</v>
      </c>
    </row>
    <row r="49" spans="2:12" ht="17.100000000000001" customHeight="1">
      <c r="B49" s="82" t="s">
        <v>121</v>
      </c>
      <c r="C49" s="44">
        <v>899</v>
      </c>
      <c r="D49" s="44">
        <v>758</v>
      </c>
      <c r="E49" s="44">
        <v>518</v>
      </c>
      <c r="F49" s="44">
        <v>1274</v>
      </c>
      <c r="G49" s="44">
        <v>309</v>
      </c>
      <c r="H49" s="44">
        <v>596</v>
      </c>
      <c r="I49" s="44">
        <v>2315</v>
      </c>
      <c r="J49" s="44">
        <v>3171</v>
      </c>
      <c r="K49" s="44">
        <v>184</v>
      </c>
      <c r="L49" s="45">
        <f t="shared" si="1"/>
        <v>10024</v>
      </c>
    </row>
    <row r="50" spans="2:12" ht="17.100000000000001" customHeight="1">
      <c r="B50" s="81" t="s">
        <v>69</v>
      </c>
      <c r="C50" s="84">
        <f t="shared" ref="C50:K50" si="8">+C51</f>
        <v>666</v>
      </c>
      <c r="D50" s="84">
        <f t="shared" si="8"/>
        <v>689</v>
      </c>
      <c r="E50" s="84">
        <f t="shared" si="8"/>
        <v>468</v>
      </c>
      <c r="F50" s="84">
        <f t="shared" si="8"/>
        <v>749</v>
      </c>
      <c r="G50" s="84">
        <f t="shared" si="8"/>
        <v>206</v>
      </c>
      <c r="H50" s="84">
        <f t="shared" si="8"/>
        <v>224</v>
      </c>
      <c r="I50" s="84">
        <f t="shared" si="8"/>
        <v>3965</v>
      </c>
      <c r="J50" s="84">
        <f t="shared" si="8"/>
        <v>2521</v>
      </c>
      <c r="K50" s="84">
        <f t="shared" si="8"/>
        <v>3003</v>
      </c>
      <c r="L50" s="85">
        <f t="shared" si="1"/>
        <v>12491</v>
      </c>
    </row>
    <row r="51" spans="2:12" ht="17.100000000000001" customHeight="1">
      <c r="B51" s="82" t="s">
        <v>122</v>
      </c>
      <c r="C51" s="44">
        <v>666</v>
      </c>
      <c r="D51" s="44">
        <v>689</v>
      </c>
      <c r="E51" s="44">
        <v>468</v>
      </c>
      <c r="F51" s="44">
        <v>749</v>
      </c>
      <c r="G51" s="44">
        <v>206</v>
      </c>
      <c r="H51" s="44">
        <v>224</v>
      </c>
      <c r="I51" s="44">
        <v>3965</v>
      </c>
      <c r="J51" s="44">
        <v>2521</v>
      </c>
      <c r="K51" s="44">
        <v>3003</v>
      </c>
      <c r="L51" s="45">
        <f t="shared" si="1"/>
        <v>12491</v>
      </c>
    </row>
    <row r="52" spans="2:12" ht="17.100000000000001" customHeight="1">
      <c r="B52" s="81" t="s">
        <v>70</v>
      </c>
      <c r="C52" s="84">
        <f t="shared" ref="C52:K52" si="9">+C53</f>
        <v>259</v>
      </c>
      <c r="D52" s="84">
        <f t="shared" si="9"/>
        <v>149</v>
      </c>
      <c r="E52" s="84">
        <f t="shared" si="9"/>
        <v>91</v>
      </c>
      <c r="F52" s="84">
        <f t="shared" si="9"/>
        <v>467</v>
      </c>
      <c r="G52" s="84">
        <f t="shared" si="9"/>
        <v>43</v>
      </c>
      <c r="H52" s="84">
        <f t="shared" si="9"/>
        <v>63</v>
      </c>
      <c r="I52" s="84">
        <f t="shared" si="9"/>
        <v>365</v>
      </c>
      <c r="J52" s="84">
        <f t="shared" si="9"/>
        <v>533</v>
      </c>
      <c r="K52" s="84">
        <f t="shared" si="9"/>
        <v>119</v>
      </c>
      <c r="L52" s="85">
        <f t="shared" si="1"/>
        <v>2089</v>
      </c>
    </row>
    <row r="53" spans="2:12" ht="17.100000000000001" customHeight="1">
      <c r="B53" s="82" t="s">
        <v>70</v>
      </c>
      <c r="C53" s="44">
        <v>259</v>
      </c>
      <c r="D53" s="44">
        <v>149</v>
      </c>
      <c r="E53" s="44">
        <v>91</v>
      </c>
      <c r="F53" s="44">
        <v>467</v>
      </c>
      <c r="G53" s="44">
        <v>43</v>
      </c>
      <c r="H53" s="44">
        <v>63</v>
      </c>
      <c r="I53" s="44">
        <v>365</v>
      </c>
      <c r="J53" s="44">
        <v>533</v>
      </c>
      <c r="K53" s="44">
        <v>119</v>
      </c>
      <c r="L53" s="45">
        <f t="shared" si="1"/>
        <v>2089</v>
      </c>
    </row>
    <row r="54" spans="2:12" ht="24.9" customHeight="1" thickBot="1">
      <c r="B54" s="49" t="s">
        <v>3</v>
      </c>
      <c r="C54" s="50">
        <f>SUM(C13,C18,C25,C29,C35,C39,C48,C50,C52)</f>
        <v>4661</v>
      </c>
      <c r="D54" s="50">
        <f t="shared" ref="D54:L54" si="10">SUM(D13,D18,D25,D29,D35,D39,D48,D50,D52)</f>
        <v>10947</v>
      </c>
      <c r="E54" s="50">
        <f t="shared" si="10"/>
        <v>5998</v>
      </c>
      <c r="F54" s="50">
        <f t="shared" si="10"/>
        <v>8064</v>
      </c>
      <c r="G54" s="50">
        <f t="shared" si="10"/>
        <v>2228</v>
      </c>
      <c r="H54" s="50">
        <f t="shared" si="10"/>
        <v>3404</v>
      </c>
      <c r="I54" s="50">
        <f t="shared" si="10"/>
        <v>16019</v>
      </c>
      <c r="J54" s="50">
        <f t="shared" si="10"/>
        <v>19717</v>
      </c>
      <c r="K54" s="50">
        <f t="shared" si="10"/>
        <v>6483</v>
      </c>
      <c r="L54" s="79">
        <f t="shared" si="10"/>
        <v>77521</v>
      </c>
    </row>
    <row r="55" spans="2:12" ht="16.5" customHeight="1">
      <c r="B55" s="48" t="s">
        <v>168</v>
      </c>
      <c r="C55" s="30"/>
      <c r="D55" s="30"/>
      <c r="E55" s="30"/>
      <c r="F55" s="30"/>
      <c r="G55" s="30"/>
      <c r="H55" s="30"/>
      <c r="I55" s="30"/>
      <c r="J55" s="30"/>
      <c r="K55" s="31"/>
      <c r="L55" s="32"/>
    </row>
    <row r="56" spans="2:12">
      <c r="B56" s="35"/>
      <c r="C56" s="36"/>
      <c r="D56" s="36"/>
      <c r="E56" s="36"/>
      <c r="F56" s="36"/>
      <c r="G56" s="36"/>
      <c r="H56" s="36"/>
      <c r="I56" s="36"/>
      <c r="J56" s="36"/>
      <c r="K56" s="37"/>
      <c r="L56" s="38"/>
    </row>
  </sheetData>
  <mergeCells count="1">
    <mergeCell ref="B10:L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 &amp;"NewsGotT,Negrita"Año 2023 | &amp;P</oddFooter>
  </headerFooter>
  <rowBreaks count="1" manualBreakCount="1">
    <brk id="47" max="11" man="1"/>
  </rowBreaks>
  <colBreaks count="1" manualBreakCount="1">
    <brk id="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M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10.33203125" style="16" bestFit="1" customWidth="1"/>
    <col min="4" max="4" width="9.44140625" style="16" bestFit="1" customWidth="1"/>
    <col min="5" max="8" width="10.33203125" style="16" bestFit="1" customWidth="1"/>
    <col min="9" max="9" width="11.109375" style="16" bestFit="1" customWidth="1"/>
    <col min="10" max="10" width="10.6640625" style="16" bestFit="1" customWidth="1"/>
    <col min="11" max="11" width="7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169</v>
      </c>
    </row>
    <row r="8" spans="2:13" ht="16.2" customHeight="1">
      <c r="B8" s="20"/>
    </row>
    <row r="9" spans="2:13" ht="16.5" customHeight="1"/>
    <row r="10" spans="2:13" ht="22.5" customHeight="1">
      <c r="B10" s="127" t="s">
        <v>137</v>
      </c>
      <c r="C10" s="128"/>
      <c r="D10" s="128"/>
      <c r="E10" s="128"/>
      <c r="F10" s="128"/>
      <c r="G10" s="128"/>
      <c r="H10" s="128"/>
      <c r="I10" s="128"/>
      <c r="J10" s="128"/>
      <c r="K10" s="129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s="22" customFormat="1" ht="28.5" customHeight="1">
      <c r="B12" s="41" t="s">
        <v>124</v>
      </c>
      <c r="C12" s="42" t="s">
        <v>73</v>
      </c>
      <c r="D12" s="42" t="s">
        <v>74</v>
      </c>
      <c r="E12" s="42" t="s">
        <v>75</v>
      </c>
      <c r="F12" s="42" t="s">
        <v>76</v>
      </c>
      <c r="G12" s="42" t="s">
        <v>77</v>
      </c>
      <c r="H12" s="42" t="s">
        <v>78</v>
      </c>
      <c r="I12" s="42" t="s">
        <v>79</v>
      </c>
      <c r="J12" s="42" t="s">
        <v>80</v>
      </c>
      <c r="K12" s="42" t="s">
        <v>3</v>
      </c>
    </row>
    <row r="13" spans="2:13" s="22" customFormat="1" ht="17.100000000000001" customHeight="1">
      <c r="B13" s="81" t="s">
        <v>62</v>
      </c>
      <c r="C13" s="84">
        <f>SUM(C14:C17)</f>
        <v>197</v>
      </c>
      <c r="D13" s="84">
        <f t="shared" ref="D13:J13" si="0">SUM(D14:D17)</f>
        <v>163</v>
      </c>
      <c r="E13" s="84">
        <f t="shared" si="0"/>
        <v>296</v>
      </c>
      <c r="F13" s="84">
        <f t="shared" si="0"/>
        <v>181</v>
      </c>
      <c r="G13" s="84">
        <f t="shared" si="0"/>
        <v>218</v>
      </c>
      <c r="H13" s="84">
        <f t="shared" si="0"/>
        <v>353</v>
      </c>
      <c r="I13" s="84">
        <f t="shared" si="0"/>
        <v>512</v>
      </c>
      <c r="J13" s="84">
        <f t="shared" si="0"/>
        <v>1378</v>
      </c>
      <c r="K13" s="84">
        <f t="shared" ref="K13:K53" si="1">SUM(C13:J13)</f>
        <v>3298</v>
      </c>
      <c r="M13" s="26"/>
    </row>
    <row r="14" spans="2:13" s="26" customFormat="1" ht="17.100000000000001" customHeight="1">
      <c r="B14" s="82" t="s">
        <v>92</v>
      </c>
      <c r="C14" s="44">
        <v>23</v>
      </c>
      <c r="D14" s="44">
        <v>25</v>
      </c>
      <c r="E14" s="44">
        <v>112</v>
      </c>
      <c r="F14" s="44">
        <v>68</v>
      </c>
      <c r="G14" s="44">
        <v>114</v>
      </c>
      <c r="H14" s="44">
        <v>194</v>
      </c>
      <c r="I14" s="44">
        <v>134</v>
      </c>
      <c r="J14" s="44">
        <v>0</v>
      </c>
      <c r="K14" s="45">
        <f t="shared" si="1"/>
        <v>670</v>
      </c>
    </row>
    <row r="15" spans="2:13" s="26" customFormat="1" ht="17.100000000000001" customHeight="1">
      <c r="B15" s="82" t="s">
        <v>93</v>
      </c>
      <c r="C15" s="44">
        <v>21</v>
      </c>
      <c r="D15" s="44">
        <v>27</v>
      </c>
      <c r="E15" s="44">
        <v>66</v>
      </c>
      <c r="F15" s="44">
        <v>61</v>
      </c>
      <c r="G15" s="44">
        <v>54</v>
      </c>
      <c r="H15" s="44">
        <v>72</v>
      </c>
      <c r="I15" s="44">
        <v>241</v>
      </c>
      <c r="J15" s="44">
        <v>893</v>
      </c>
      <c r="K15" s="45">
        <f t="shared" si="1"/>
        <v>1435</v>
      </c>
    </row>
    <row r="16" spans="2:13" s="26" customFormat="1" ht="17.100000000000001" customHeight="1">
      <c r="B16" s="82" t="s">
        <v>94</v>
      </c>
      <c r="C16" s="44">
        <v>5</v>
      </c>
      <c r="D16" s="44">
        <v>17</v>
      </c>
      <c r="E16" s="44">
        <v>24</v>
      </c>
      <c r="F16" s="44">
        <v>22</v>
      </c>
      <c r="G16" s="44">
        <v>0</v>
      </c>
      <c r="H16" s="44">
        <v>50</v>
      </c>
      <c r="I16" s="44">
        <v>137</v>
      </c>
      <c r="J16" s="44">
        <v>0</v>
      </c>
      <c r="K16" s="45">
        <f t="shared" si="1"/>
        <v>255</v>
      </c>
    </row>
    <row r="17" spans="2:12" s="26" customFormat="1" ht="17.100000000000001" customHeight="1">
      <c r="B17" s="82" t="s">
        <v>95</v>
      </c>
      <c r="C17" s="44">
        <v>148</v>
      </c>
      <c r="D17" s="44">
        <v>94</v>
      </c>
      <c r="E17" s="44">
        <v>94</v>
      </c>
      <c r="F17" s="44">
        <v>30</v>
      </c>
      <c r="G17" s="44">
        <v>50</v>
      </c>
      <c r="H17" s="44">
        <v>37</v>
      </c>
      <c r="I17" s="44">
        <v>0</v>
      </c>
      <c r="J17" s="44">
        <v>485</v>
      </c>
      <c r="K17" s="45">
        <f t="shared" si="1"/>
        <v>938</v>
      </c>
    </row>
    <row r="18" spans="2:12" s="26" customFormat="1" ht="17.100000000000001" customHeight="1">
      <c r="B18" s="81" t="s">
        <v>63</v>
      </c>
      <c r="C18" s="84">
        <f>+SUM(C19:C24)</f>
        <v>4657</v>
      </c>
      <c r="D18" s="84">
        <f t="shared" ref="D18:J18" si="2">+SUM(D19:D24)</f>
        <v>2749</v>
      </c>
      <c r="E18" s="84">
        <f t="shared" si="2"/>
        <v>3213</v>
      </c>
      <c r="F18" s="84">
        <f t="shared" si="2"/>
        <v>1578</v>
      </c>
      <c r="G18" s="84">
        <f t="shared" si="2"/>
        <v>1722</v>
      </c>
      <c r="H18" s="84">
        <f t="shared" si="2"/>
        <v>1586</v>
      </c>
      <c r="I18" s="84">
        <f t="shared" si="2"/>
        <v>2275</v>
      </c>
      <c r="J18" s="84">
        <f t="shared" si="2"/>
        <v>1363</v>
      </c>
      <c r="K18" s="84">
        <f t="shared" si="1"/>
        <v>19143</v>
      </c>
    </row>
    <row r="19" spans="2:12" s="26" customFormat="1" ht="17.100000000000001" customHeight="1">
      <c r="B19" s="82" t="s">
        <v>96</v>
      </c>
      <c r="C19" s="44">
        <v>905</v>
      </c>
      <c r="D19" s="44">
        <v>607</v>
      </c>
      <c r="E19" s="44">
        <v>1209</v>
      </c>
      <c r="F19" s="44">
        <v>753</v>
      </c>
      <c r="G19" s="44">
        <v>774</v>
      </c>
      <c r="H19" s="44">
        <v>644</v>
      </c>
      <c r="I19" s="44">
        <v>928</v>
      </c>
      <c r="J19" s="44">
        <v>664</v>
      </c>
      <c r="K19" s="45">
        <f t="shared" si="1"/>
        <v>6484</v>
      </c>
    </row>
    <row r="20" spans="2:12" s="26" customFormat="1" ht="17.100000000000001" customHeight="1">
      <c r="B20" s="82" t="s">
        <v>97</v>
      </c>
      <c r="C20" s="44">
        <v>963</v>
      </c>
      <c r="D20" s="44">
        <v>608</v>
      </c>
      <c r="E20" s="44">
        <v>690</v>
      </c>
      <c r="F20" s="44">
        <v>160</v>
      </c>
      <c r="G20" s="44">
        <v>206</v>
      </c>
      <c r="H20" s="44">
        <v>259</v>
      </c>
      <c r="I20" s="44">
        <v>307</v>
      </c>
      <c r="J20" s="44">
        <v>162</v>
      </c>
      <c r="K20" s="45">
        <f t="shared" si="1"/>
        <v>3355</v>
      </c>
    </row>
    <row r="21" spans="2:12" s="26" customFormat="1" ht="24" customHeight="1">
      <c r="B21" s="83" t="s">
        <v>98</v>
      </c>
      <c r="C21" s="44">
        <v>1199</v>
      </c>
      <c r="D21" s="44">
        <v>867</v>
      </c>
      <c r="E21" s="44">
        <v>784</v>
      </c>
      <c r="F21" s="44">
        <v>262</v>
      </c>
      <c r="G21" s="44">
        <v>167</v>
      </c>
      <c r="H21" s="44">
        <v>108</v>
      </c>
      <c r="I21" s="44">
        <v>46</v>
      </c>
      <c r="J21" s="44">
        <v>131</v>
      </c>
      <c r="K21" s="45">
        <f t="shared" si="1"/>
        <v>3564</v>
      </c>
    </row>
    <row r="22" spans="2:12" s="26" customFormat="1" ht="17.100000000000001" customHeight="1">
      <c r="B22" s="82" t="s">
        <v>99</v>
      </c>
      <c r="C22" s="44">
        <v>225</v>
      </c>
      <c r="D22" s="44">
        <v>205</v>
      </c>
      <c r="E22" s="44">
        <v>369</v>
      </c>
      <c r="F22" s="44">
        <v>294</v>
      </c>
      <c r="G22" s="44">
        <v>475</v>
      </c>
      <c r="H22" s="44">
        <v>484</v>
      </c>
      <c r="I22" s="44">
        <v>742</v>
      </c>
      <c r="J22" s="44">
        <v>194</v>
      </c>
      <c r="K22" s="45">
        <f t="shared" si="1"/>
        <v>2988</v>
      </c>
      <c r="L22" s="28"/>
    </row>
    <row r="23" spans="2:12" s="33" customFormat="1" ht="17.100000000000001" customHeight="1">
      <c r="B23" s="82" t="s">
        <v>100</v>
      </c>
      <c r="C23" s="44">
        <v>5</v>
      </c>
      <c r="D23" s="44">
        <v>4</v>
      </c>
      <c r="E23" s="44">
        <v>3</v>
      </c>
      <c r="F23" s="44">
        <v>6</v>
      </c>
      <c r="G23" s="44">
        <v>13</v>
      </c>
      <c r="H23" s="44">
        <v>34</v>
      </c>
      <c r="I23" s="44">
        <v>87</v>
      </c>
      <c r="J23" s="44">
        <v>0</v>
      </c>
      <c r="K23" s="45">
        <f t="shared" si="1"/>
        <v>152</v>
      </c>
    </row>
    <row r="24" spans="2:12" s="33" customFormat="1" ht="17.100000000000001" customHeight="1">
      <c r="B24" s="82" t="s">
        <v>101</v>
      </c>
      <c r="C24" s="44">
        <v>1360</v>
      </c>
      <c r="D24" s="44">
        <v>458</v>
      </c>
      <c r="E24" s="44">
        <v>158</v>
      </c>
      <c r="F24" s="44">
        <v>103</v>
      </c>
      <c r="G24" s="44">
        <v>87</v>
      </c>
      <c r="H24" s="44">
        <v>57</v>
      </c>
      <c r="I24" s="44">
        <v>165</v>
      </c>
      <c r="J24" s="44">
        <v>212</v>
      </c>
      <c r="K24" s="45">
        <f t="shared" si="1"/>
        <v>2600</v>
      </c>
    </row>
    <row r="25" spans="2:12" s="38" customFormat="1" ht="17.100000000000001" customHeight="1">
      <c r="B25" s="81" t="s">
        <v>64</v>
      </c>
      <c r="C25" s="84">
        <f>+SUM(C26:C28)</f>
        <v>4991</v>
      </c>
      <c r="D25" s="84">
        <f t="shared" ref="D25:J25" si="3">+SUM(D26:D28)</f>
        <v>2068</v>
      </c>
      <c r="E25" s="84">
        <f t="shared" si="3"/>
        <v>848</v>
      </c>
      <c r="F25" s="84">
        <f t="shared" si="3"/>
        <v>293</v>
      </c>
      <c r="G25" s="84">
        <f t="shared" si="3"/>
        <v>385</v>
      </c>
      <c r="H25" s="84">
        <f t="shared" si="3"/>
        <v>153</v>
      </c>
      <c r="I25" s="84">
        <f t="shared" si="3"/>
        <v>173</v>
      </c>
      <c r="J25" s="84">
        <f t="shared" si="3"/>
        <v>0</v>
      </c>
      <c r="K25" s="84">
        <f t="shared" si="1"/>
        <v>8911</v>
      </c>
    </row>
    <row r="26" spans="2:12" ht="17.100000000000001" customHeight="1">
      <c r="B26" s="82" t="s">
        <v>102</v>
      </c>
      <c r="C26" s="44">
        <v>477</v>
      </c>
      <c r="D26" s="44">
        <v>197</v>
      </c>
      <c r="E26" s="44">
        <v>203</v>
      </c>
      <c r="F26" s="44">
        <v>103</v>
      </c>
      <c r="G26" s="44">
        <v>227</v>
      </c>
      <c r="H26" s="44">
        <v>104</v>
      </c>
      <c r="I26" s="44">
        <v>115</v>
      </c>
      <c r="J26" s="44">
        <v>0</v>
      </c>
      <c r="K26" s="45">
        <f t="shared" si="1"/>
        <v>1426</v>
      </c>
    </row>
    <row r="27" spans="2:12" ht="17.100000000000001" customHeight="1">
      <c r="B27" s="82" t="s">
        <v>103</v>
      </c>
      <c r="C27" s="44">
        <v>2000</v>
      </c>
      <c r="D27" s="44">
        <v>814</v>
      </c>
      <c r="E27" s="44">
        <v>338</v>
      </c>
      <c r="F27" s="44">
        <v>74</v>
      </c>
      <c r="G27" s="44">
        <v>120</v>
      </c>
      <c r="H27" s="44">
        <v>0</v>
      </c>
      <c r="I27" s="44">
        <v>58</v>
      </c>
      <c r="J27" s="44">
        <v>0</v>
      </c>
      <c r="K27" s="45">
        <f t="shared" si="1"/>
        <v>3404</v>
      </c>
    </row>
    <row r="28" spans="2:12" ht="17.100000000000001" customHeight="1">
      <c r="B28" s="82" t="s">
        <v>104</v>
      </c>
      <c r="C28" s="44">
        <v>2514</v>
      </c>
      <c r="D28" s="44">
        <v>1057</v>
      </c>
      <c r="E28" s="44">
        <v>307</v>
      </c>
      <c r="F28" s="44">
        <v>116</v>
      </c>
      <c r="G28" s="44">
        <v>38</v>
      </c>
      <c r="H28" s="44">
        <v>49</v>
      </c>
      <c r="I28" s="44">
        <v>0</v>
      </c>
      <c r="J28" s="44">
        <v>0</v>
      </c>
      <c r="K28" s="45">
        <f t="shared" si="1"/>
        <v>4081</v>
      </c>
    </row>
    <row r="29" spans="2:12" ht="17.100000000000001" customHeight="1">
      <c r="B29" s="81" t="s">
        <v>65</v>
      </c>
      <c r="C29" s="84">
        <f>+SUM(C30:C34)</f>
        <v>774</v>
      </c>
      <c r="D29" s="84">
        <f t="shared" ref="D29:J29" si="4">+SUM(D30:D34)</f>
        <v>472</v>
      </c>
      <c r="E29" s="84">
        <f t="shared" si="4"/>
        <v>1033</v>
      </c>
      <c r="F29" s="84">
        <f t="shared" si="4"/>
        <v>769</v>
      </c>
      <c r="G29" s="84">
        <f t="shared" si="4"/>
        <v>843</v>
      </c>
      <c r="H29" s="84">
        <f t="shared" si="4"/>
        <v>1366</v>
      </c>
      <c r="I29" s="84">
        <f t="shared" si="4"/>
        <v>1245</v>
      </c>
      <c r="J29" s="84">
        <f t="shared" si="4"/>
        <v>1904</v>
      </c>
      <c r="K29" s="84">
        <f t="shared" si="1"/>
        <v>8406</v>
      </c>
    </row>
    <row r="30" spans="2:12" ht="24" customHeight="1">
      <c r="B30" s="83" t="s">
        <v>105</v>
      </c>
      <c r="C30" s="44">
        <v>161</v>
      </c>
      <c r="D30" s="44">
        <v>110</v>
      </c>
      <c r="E30" s="44">
        <v>254</v>
      </c>
      <c r="F30" s="44">
        <v>248</v>
      </c>
      <c r="G30" s="44">
        <v>356</v>
      </c>
      <c r="H30" s="44">
        <v>634</v>
      </c>
      <c r="I30" s="44">
        <v>834</v>
      </c>
      <c r="J30" s="44">
        <v>1904</v>
      </c>
      <c r="K30" s="45">
        <f t="shared" si="1"/>
        <v>4501</v>
      </c>
    </row>
    <row r="31" spans="2:12" ht="24" customHeight="1">
      <c r="B31" s="83" t="s">
        <v>106</v>
      </c>
      <c r="C31" s="44">
        <v>189</v>
      </c>
      <c r="D31" s="44">
        <v>153</v>
      </c>
      <c r="E31" s="44">
        <v>327</v>
      </c>
      <c r="F31" s="44">
        <v>156</v>
      </c>
      <c r="G31" s="44">
        <v>198</v>
      </c>
      <c r="H31" s="44">
        <v>240</v>
      </c>
      <c r="I31" s="44">
        <v>200</v>
      </c>
      <c r="J31" s="44">
        <v>0</v>
      </c>
      <c r="K31" s="45">
        <f t="shared" si="1"/>
        <v>1463</v>
      </c>
    </row>
    <row r="32" spans="2:12" ht="17.100000000000001" customHeight="1">
      <c r="B32" s="83" t="s">
        <v>107</v>
      </c>
      <c r="C32" s="44">
        <v>94</v>
      </c>
      <c r="D32" s="44">
        <v>57</v>
      </c>
      <c r="E32" s="44">
        <v>146</v>
      </c>
      <c r="F32" s="44">
        <v>88</v>
      </c>
      <c r="G32" s="44">
        <v>120</v>
      </c>
      <c r="H32" s="44">
        <v>144</v>
      </c>
      <c r="I32" s="44">
        <v>69</v>
      </c>
      <c r="J32" s="44">
        <v>0</v>
      </c>
      <c r="K32" s="45">
        <f t="shared" si="1"/>
        <v>718</v>
      </c>
    </row>
    <row r="33" spans="2:11" ht="17.100000000000001" customHeight="1">
      <c r="B33" s="82" t="s">
        <v>108</v>
      </c>
      <c r="C33" s="44">
        <v>261</v>
      </c>
      <c r="D33" s="44">
        <v>126</v>
      </c>
      <c r="E33" s="44">
        <v>295</v>
      </c>
      <c r="F33" s="44">
        <v>264</v>
      </c>
      <c r="G33" s="44">
        <v>169</v>
      </c>
      <c r="H33" s="44">
        <v>348</v>
      </c>
      <c r="I33" s="44">
        <v>142</v>
      </c>
      <c r="J33" s="44">
        <v>0</v>
      </c>
      <c r="K33" s="45">
        <f t="shared" si="1"/>
        <v>1605</v>
      </c>
    </row>
    <row r="34" spans="2:11" ht="17.100000000000001" customHeight="1">
      <c r="B34" s="82" t="s">
        <v>109</v>
      </c>
      <c r="C34" s="44">
        <v>69</v>
      </c>
      <c r="D34" s="44">
        <v>26</v>
      </c>
      <c r="E34" s="44">
        <v>11</v>
      </c>
      <c r="F34" s="44">
        <v>13</v>
      </c>
      <c r="G34" s="44">
        <v>0</v>
      </c>
      <c r="H34" s="44">
        <v>0</v>
      </c>
      <c r="I34" s="44">
        <v>0</v>
      </c>
      <c r="J34" s="44">
        <v>0</v>
      </c>
      <c r="K34" s="45">
        <f t="shared" si="1"/>
        <v>119</v>
      </c>
    </row>
    <row r="35" spans="2:11" ht="17.100000000000001" customHeight="1">
      <c r="B35" s="81" t="s">
        <v>66</v>
      </c>
      <c r="C35" s="84">
        <f>+SUM(C36:C38)</f>
        <v>1278</v>
      </c>
      <c r="D35" s="84">
        <f t="shared" ref="D35:J35" si="5">+SUM(D36:D38)</f>
        <v>742</v>
      </c>
      <c r="E35" s="84">
        <f t="shared" si="5"/>
        <v>902</v>
      </c>
      <c r="F35" s="84">
        <f t="shared" si="5"/>
        <v>629</v>
      </c>
      <c r="G35" s="84">
        <f t="shared" si="5"/>
        <v>743</v>
      </c>
      <c r="H35" s="84">
        <f t="shared" si="5"/>
        <v>614</v>
      </c>
      <c r="I35" s="84">
        <f t="shared" si="5"/>
        <v>478</v>
      </c>
      <c r="J35" s="84">
        <f t="shared" si="5"/>
        <v>418</v>
      </c>
      <c r="K35" s="84">
        <f t="shared" si="1"/>
        <v>5804</v>
      </c>
    </row>
    <row r="36" spans="2:11" ht="17.100000000000001" customHeight="1">
      <c r="B36" s="82" t="s">
        <v>66</v>
      </c>
      <c r="C36" s="44">
        <v>732</v>
      </c>
      <c r="D36" s="44">
        <v>442</v>
      </c>
      <c r="E36" s="44">
        <v>468</v>
      </c>
      <c r="F36" s="44">
        <v>341</v>
      </c>
      <c r="G36" s="44">
        <v>433</v>
      </c>
      <c r="H36" s="44">
        <v>293</v>
      </c>
      <c r="I36" s="44">
        <v>101</v>
      </c>
      <c r="J36" s="44">
        <v>418</v>
      </c>
      <c r="K36" s="45">
        <f t="shared" si="1"/>
        <v>3228</v>
      </c>
    </row>
    <row r="37" spans="2:11" ht="17.100000000000001" customHeight="1">
      <c r="B37" s="82" t="s">
        <v>110</v>
      </c>
      <c r="C37" s="44">
        <v>291</v>
      </c>
      <c r="D37" s="44">
        <v>144</v>
      </c>
      <c r="E37" s="44">
        <v>199</v>
      </c>
      <c r="F37" s="44">
        <v>124</v>
      </c>
      <c r="G37" s="44">
        <v>100</v>
      </c>
      <c r="H37" s="44">
        <v>178</v>
      </c>
      <c r="I37" s="44">
        <v>85</v>
      </c>
      <c r="J37" s="44">
        <v>0</v>
      </c>
      <c r="K37" s="45">
        <f t="shared" si="1"/>
        <v>1121</v>
      </c>
    </row>
    <row r="38" spans="2:11" ht="17.100000000000001" customHeight="1">
      <c r="B38" s="82" t="s">
        <v>111</v>
      </c>
      <c r="C38" s="44">
        <v>255</v>
      </c>
      <c r="D38" s="44">
        <v>156</v>
      </c>
      <c r="E38" s="44">
        <v>235</v>
      </c>
      <c r="F38" s="44">
        <v>164</v>
      </c>
      <c r="G38" s="44">
        <v>210</v>
      </c>
      <c r="H38" s="44">
        <v>143</v>
      </c>
      <c r="I38" s="44">
        <v>292</v>
      </c>
      <c r="J38" s="44">
        <v>0</v>
      </c>
      <c r="K38" s="45">
        <f t="shared" si="1"/>
        <v>1455</v>
      </c>
    </row>
    <row r="39" spans="2:11" ht="17.100000000000001" customHeight="1">
      <c r="B39" s="81" t="s">
        <v>112</v>
      </c>
      <c r="C39" s="84">
        <f>+SUM(C40:C47)</f>
        <v>813</v>
      </c>
      <c r="D39" s="84">
        <f t="shared" ref="D39:J39" si="6">+SUM(D40:D47)</f>
        <v>501</v>
      </c>
      <c r="E39" s="84">
        <f t="shared" si="6"/>
        <v>807</v>
      </c>
      <c r="F39" s="84">
        <f t="shared" si="6"/>
        <v>656</v>
      </c>
      <c r="G39" s="84">
        <f t="shared" si="6"/>
        <v>866</v>
      </c>
      <c r="H39" s="84">
        <f t="shared" si="6"/>
        <v>743</v>
      </c>
      <c r="I39" s="84">
        <f t="shared" si="6"/>
        <v>1154</v>
      </c>
      <c r="J39" s="84">
        <f t="shared" si="6"/>
        <v>1815</v>
      </c>
      <c r="K39" s="84">
        <f t="shared" si="1"/>
        <v>7355</v>
      </c>
    </row>
    <row r="40" spans="2:11" ht="17.100000000000001" customHeight="1">
      <c r="B40" s="82" t="s">
        <v>113</v>
      </c>
      <c r="C40" s="44">
        <v>75</v>
      </c>
      <c r="D40" s="44">
        <v>37</v>
      </c>
      <c r="E40" s="44">
        <v>62</v>
      </c>
      <c r="F40" s="44">
        <v>9</v>
      </c>
      <c r="G40" s="44">
        <v>0</v>
      </c>
      <c r="H40" s="44">
        <v>0</v>
      </c>
      <c r="I40" s="44">
        <v>0</v>
      </c>
      <c r="J40" s="44">
        <v>0</v>
      </c>
      <c r="K40" s="45">
        <f t="shared" si="1"/>
        <v>183</v>
      </c>
    </row>
    <row r="41" spans="2:11" ht="24" customHeight="1">
      <c r="B41" s="83" t="s">
        <v>114</v>
      </c>
      <c r="C41" s="44">
        <v>169</v>
      </c>
      <c r="D41" s="44">
        <v>104</v>
      </c>
      <c r="E41" s="44">
        <v>109</v>
      </c>
      <c r="F41" s="44">
        <v>40</v>
      </c>
      <c r="G41" s="44">
        <v>25</v>
      </c>
      <c r="H41" s="44">
        <v>21</v>
      </c>
      <c r="I41" s="44">
        <v>0</v>
      </c>
      <c r="J41" s="44">
        <v>0</v>
      </c>
      <c r="K41" s="45">
        <f t="shared" si="1"/>
        <v>468</v>
      </c>
    </row>
    <row r="42" spans="2:11" ht="17.100000000000001" customHeight="1">
      <c r="B42" s="82" t="s">
        <v>115</v>
      </c>
      <c r="C42" s="44">
        <v>1</v>
      </c>
      <c r="D42" s="44">
        <v>4</v>
      </c>
      <c r="E42" s="44">
        <v>18</v>
      </c>
      <c r="F42" s="44">
        <v>40</v>
      </c>
      <c r="G42" s="44">
        <v>47</v>
      </c>
      <c r="H42" s="44">
        <v>63</v>
      </c>
      <c r="I42" s="44">
        <v>157</v>
      </c>
      <c r="J42" s="44">
        <v>0</v>
      </c>
      <c r="K42" s="45">
        <f t="shared" si="1"/>
        <v>330</v>
      </c>
    </row>
    <row r="43" spans="2:11" ht="22.5" customHeight="1">
      <c r="B43" s="83" t="s">
        <v>116</v>
      </c>
      <c r="C43" s="44">
        <v>427</v>
      </c>
      <c r="D43" s="44">
        <v>246</v>
      </c>
      <c r="E43" s="44">
        <v>318</v>
      </c>
      <c r="F43" s="44">
        <v>265</v>
      </c>
      <c r="G43" s="44">
        <v>442</v>
      </c>
      <c r="H43" s="44">
        <v>337</v>
      </c>
      <c r="I43" s="44">
        <v>641</v>
      </c>
      <c r="J43" s="44">
        <v>404</v>
      </c>
      <c r="K43" s="45">
        <f t="shared" si="1"/>
        <v>3080</v>
      </c>
    </row>
    <row r="44" spans="2:11" ht="17.100000000000001" customHeight="1">
      <c r="B44" s="82" t="s">
        <v>117</v>
      </c>
      <c r="C44" s="44">
        <v>45</v>
      </c>
      <c r="D44" s="44">
        <v>34</v>
      </c>
      <c r="E44" s="44">
        <v>47</v>
      </c>
      <c r="F44" s="44">
        <v>50</v>
      </c>
      <c r="G44" s="44">
        <v>13</v>
      </c>
      <c r="H44" s="44">
        <v>0</v>
      </c>
      <c r="I44" s="44">
        <v>0</v>
      </c>
      <c r="J44" s="44">
        <v>0</v>
      </c>
      <c r="K44" s="45">
        <f t="shared" si="1"/>
        <v>189</v>
      </c>
    </row>
    <row r="45" spans="2:11" ht="17.100000000000001" customHeight="1">
      <c r="B45" s="82" t="s">
        <v>118</v>
      </c>
      <c r="C45" s="44">
        <v>15</v>
      </c>
      <c r="D45" s="44">
        <v>20</v>
      </c>
      <c r="E45" s="44">
        <v>125</v>
      </c>
      <c r="F45" s="44">
        <v>79</v>
      </c>
      <c r="G45" s="44">
        <v>107</v>
      </c>
      <c r="H45" s="44">
        <v>55</v>
      </c>
      <c r="I45" s="44">
        <v>161</v>
      </c>
      <c r="J45" s="44">
        <v>143</v>
      </c>
      <c r="K45" s="45">
        <f t="shared" si="1"/>
        <v>705</v>
      </c>
    </row>
    <row r="46" spans="2:11" ht="17.100000000000001" customHeight="1">
      <c r="B46" s="82" t="s">
        <v>119</v>
      </c>
      <c r="C46" s="44">
        <v>21</v>
      </c>
      <c r="D46" s="44">
        <v>21</v>
      </c>
      <c r="E46" s="44">
        <v>75</v>
      </c>
      <c r="F46" s="44">
        <v>138</v>
      </c>
      <c r="G46" s="44">
        <v>176</v>
      </c>
      <c r="H46" s="44">
        <v>267</v>
      </c>
      <c r="I46" s="44">
        <v>195</v>
      </c>
      <c r="J46" s="44">
        <v>1268</v>
      </c>
      <c r="K46" s="45">
        <f t="shared" si="1"/>
        <v>2161</v>
      </c>
    </row>
    <row r="47" spans="2:11" ht="17.100000000000001" customHeight="1">
      <c r="B47" s="82" t="s">
        <v>120</v>
      </c>
      <c r="C47" s="44">
        <v>60</v>
      </c>
      <c r="D47" s="44">
        <v>35</v>
      </c>
      <c r="E47" s="44">
        <v>53</v>
      </c>
      <c r="F47" s="44">
        <v>35</v>
      </c>
      <c r="G47" s="44">
        <v>56</v>
      </c>
      <c r="H47" s="44">
        <v>0</v>
      </c>
      <c r="I47" s="44">
        <v>0</v>
      </c>
      <c r="J47" s="44">
        <v>0</v>
      </c>
      <c r="K47" s="45">
        <f t="shared" si="1"/>
        <v>239</v>
      </c>
    </row>
    <row r="48" spans="2:11" ht="17.100000000000001" customHeight="1">
      <c r="B48" s="81" t="s">
        <v>68</v>
      </c>
      <c r="C48" s="84">
        <f>+C49</f>
        <v>3384</v>
      </c>
      <c r="D48" s="84">
        <f t="shared" ref="D48:J48" si="7">+D49</f>
        <v>2323</v>
      </c>
      <c r="E48" s="84">
        <f t="shared" si="7"/>
        <v>1619</v>
      </c>
      <c r="F48" s="84">
        <f t="shared" si="7"/>
        <v>805</v>
      </c>
      <c r="G48" s="84">
        <f t="shared" si="7"/>
        <v>485</v>
      </c>
      <c r="H48" s="84">
        <f t="shared" si="7"/>
        <v>327</v>
      </c>
      <c r="I48" s="84">
        <f t="shared" si="7"/>
        <v>291</v>
      </c>
      <c r="J48" s="84">
        <f t="shared" si="7"/>
        <v>790</v>
      </c>
      <c r="K48" s="84">
        <f t="shared" si="1"/>
        <v>10024</v>
      </c>
    </row>
    <row r="49" spans="2:11" ht="17.100000000000001" customHeight="1">
      <c r="B49" s="82" t="s">
        <v>121</v>
      </c>
      <c r="C49" s="44">
        <v>3384</v>
      </c>
      <c r="D49" s="44">
        <v>2323</v>
      </c>
      <c r="E49" s="44">
        <v>1619</v>
      </c>
      <c r="F49" s="44">
        <v>805</v>
      </c>
      <c r="G49" s="44">
        <v>485</v>
      </c>
      <c r="H49" s="44">
        <v>327</v>
      </c>
      <c r="I49" s="44">
        <v>291</v>
      </c>
      <c r="J49" s="44">
        <v>790</v>
      </c>
      <c r="K49" s="45">
        <f t="shared" si="1"/>
        <v>10024</v>
      </c>
    </row>
    <row r="50" spans="2:11" ht="17.100000000000001" customHeight="1">
      <c r="B50" s="81" t="s">
        <v>69</v>
      </c>
      <c r="C50" s="84">
        <f t="shared" ref="C50:J50" si="8">+C51</f>
        <v>1749</v>
      </c>
      <c r="D50" s="84">
        <f t="shared" si="8"/>
        <v>994</v>
      </c>
      <c r="E50" s="84">
        <f t="shared" si="8"/>
        <v>1455</v>
      </c>
      <c r="F50" s="84">
        <f t="shared" si="8"/>
        <v>1035</v>
      </c>
      <c r="G50" s="84">
        <f t="shared" si="8"/>
        <v>1124</v>
      </c>
      <c r="H50" s="84">
        <f t="shared" si="8"/>
        <v>1016</v>
      </c>
      <c r="I50" s="84">
        <f t="shared" si="8"/>
        <v>1403</v>
      </c>
      <c r="J50" s="84">
        <f t="shared" si="8"/>
        <v>3715</v>
      </c>
      <c r="K50" s="84">
        <f t="shared" si="1"/>
        <v>12491</v>
      </c>
    </row>
    <row r="51" spans="2:11" ht="17.100000000000001" customHeight="1">
      <c r="B51" s="82" t="s">
        <v>122</v>
      </c>
      <c r="C51" s="44">
        <v>1749</v>
      </c>
      <c r="D51" s="44">
        <v>994</v>
      </c>
      <c r="E51" s="44">
        <v>1455</v>
      </c>
      <c r="F51" s="44">
        <v>1035</v>
      </c>
      <c r="G51" s="44">
        <v>1124</v>
      </c>
      <c r="H51" s="44">
        <v>1016</v>
      </c>
      <c r="I51" s="44">
        <v>1403</v>
      </c>
      <c r="J51" s="44">
        <v>3715</v>
      </c>
      <c r="K51" s="45">
        <f t="shared" si="1"/>
        <v>12491</v>
      </c>
    </row>
    <row r="52" spans="2:11" ht="17.100000000000001" customHeight="1">
      <c r="B52" s="81" t="s">
        <v>70</v>
      </c>
      <c r="C52" s="84">
        <f t="shared" ref="C52:J52" si="9">+C53</f>
        <v>54</v>
      </c>
      <c r="D52" s="84">
        <f t="shared" si="9"/>
        <v>95</v>
      </c>
      <c r="E52" s="84">
        <f t="shared" si="9"/>
        <v>333</v>
      </c>
      <c r="F52" s="84">
        <f t="shared" si="9"/>
        <v>343</v>
      </c>
      <c r="G52" s="84">
        <f t="shared" si="9"/>
        <v>328</v>
      </c>
      <c r="H52" s="84">
        <f t="shared" si="9"/>
        <v>186</v>
      </c>
      <c r="I52" s="84">
        <f t="shared" si="9"/>
        <v>456</v>
      </c>
      <c r="J52" s="84">
        <f t="shared" si="9"/>
        <v>294</v>
      </c>
      <c r="K52" s="84">
        <f t="shared" si="1"/>
        <v>2089</v>
      </c>
    </row>
    <row r="53" spans="2:11" ht="17.100000000000001" customHeight="1">
      <c r="B53" s="82" t="s">
        <v>70</v>
      </c>
      <c r="C53" s="44">
        <v>54</v>
      </c>
      <c r="D53" s="44">
        <v>95</v>
      </c>
      <c r="E53" s="44">
        <v>333</v>
      </c>
      <c r="F53" s="44">
        <v>343</v>
      </c>
      <c r="G53" s="44">
        <v>328</v>
      </c>
      <c r="H53" s="44">
        <v>186</v>
      </c>
      <c r="I53" s="44">
        <v>456</v>
      </c>
      <c r="J53" s="44">
        <v>294</v>
      </c>
      <c r="K53" s="45">
        <f t="shared" si="1"/>
        <v>2089</v>
      </c>
    </row>
    <row r="54" spans="2:11" ht="24.9" customHeight="1" thickBot="1">
      <c r="B54" s="49" t="s">
        <v>3</v>
      </c>
      <c r="C54" s="50">
        <f>SUM(C13,C18,C25,C29,C35,C39,C48,C50,C52)</f>
        <v>17897</v>
      </c>
      <c r="D54" s="50">
        <f t="shared" ref="D54:K54" si="10">SUM(D13,D18,D25,D29,D35,D39,D48,D50,D52)</f>
        <v>10107</v>
      </c>
      <c r="E54" s="50">
        <f t="shared" si="10"/>
        <v>10506</v>
      </c>
      <c r="F54" s="50">
        <f t="shared" si="10"/>
        <v>6289</v>
      </c>
      <c r="G54" s="50">
        <f t="shared" si="10"/>
        <v>6714</v>
      </c>
      <c r="H54" s="50">
        <f t="shared" si="10"/>
        <v>6344</v>
      </c>
      <c r="I54" s="50">
        <f t="shared" si="10"/>
        <v>7987</v>
      </c>
      <c r="J54" s="50">
        <f t="shared" si="10"/>
        <v>11677</v>
      </c>
      <c r="K54" s="79">
        <f t="shared" si="10"/>
        <v>77521</v>
      </c>
    </row>
    <row r="55" spans="2:11" ht="16.5" customHeight="1">
      <c r="B55" s="48" t="s">
        <v>168</v>
      </c>
      <c r="C55" s="30"/>
      <c r="D55" s="30"/>
      <c r="E55" s="30"/>
      <c r="F55" s="30"/>
      <c r="G55" s="30"/>
      <c r="H55" s="30"/>
      <c r="I55" s="30"/>
      <c r="J55" s="30"/>
      <c r="K55" s="31"/>
    </row>
    <row r="56" spans="2:11">
      <c r="B56" s="35"/>
      <c r="C56" s="36"/>
      <c r="D56" s="36"/>
      <c r="E56" s="36"/>
      <c r="F56" s="36"/>
      <c r="G56" s="36"/>
      <c r="H56" s="36"/>
      <c r="I56" s="36"/>
      <c r="J56" s="36"/>
      <c r="K56" s="37"/>
    </row>
  </sheetData>
  <mergeCells count="1">
    <mergeCell ref="B10:K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 &amp;"NewsGotT,Negrita"Año 2023 | &amp;P</oddFooter>
  </headerFooter>
  <rowBreaks count="1" manualBreakCount="1">
    <brk id="47" max="10" man="1"/>
  </rowBreaks>
  <colBreaks count="1" manualBreakCount="1">
    <brk id="1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9" style="15" customWidth="1"/>
    <col min="3" max="5" width="15.6640625" style="16" customWidth="1"/>
    <col min="6" max="6" width="18.6640625" style="16" customWidth="1"/>
    <col min="7" max="249" width="11.44140625" style="18"/>
    <col min="250" max="250" width="1" style="18" customWidth="1"/>
    <col min="251" max="251" width="19.33203125" style="18" customWidth="1"/>
    <col min="252" max="252" width="11.109375" style="18" customWidth="1"/>
    <col min="253" max="253" width="7.6640625" style="18" customWidth="1"/>
    <col min="254" max="255" width="8.44140625" style="18" customWidth="1"/>
    <col min="256" max="256" width="9.109375" style="18" customWidth="1"/>
    <col min="257" max="257" width="8.44140625" style="18" customWidth="1"/>
    <col min="258" max="259" width="7.6640625" style="18" customWidth="1"/>
    <col min="260" max="260" width="8.44140625" style="18" customWidth="1"/>
    <col min="261" max="261" width="8.109375" style="18" customWidth="1"/>
    <col min="262" max="262" width="8.44140625" style="18" customWidth="1"/>
    <col min="263" max="505" width="11.44140625" style="18"/>
    <col min="506" max="506" width="1" style="18" customWidth="1"/>
    <col min="507" max="507" width="19.33203125" style="18" customWidth="1"/>
    <col min="508" max="508" width="11.109375" style="18" customWidth="1"/>
    <col min="509" max="509" width="7.6640625" style="18" customWidth="1"/>
    <col min="510" max="511" width="8.44140625" style="18" customWidth="1"/>
    <col min="512" max="512" width="9.109375" style="18" customWidth="1"/>
    <col min="513" max="513" width="8.44140625" style="18" customWidth="1"/>
    <col min="514" max="515" width="7.6640625" style="18" customWidth="1"/>
    <col min="516" max="516" width="8.44140625" style="18" customWidth="1"/>
    <col min="517" max="517" width="8.109375" style="18" customWidth="1"/>
    <col min="518" max="518" width="8.44140625" style="18" customWidth="1"/>
    <col min="519" max="761" width="11.44140625" style="18"/>
    <col min="762" max="762" width="1" style="18" customWidth="1"/>
    <col min="763" max="763" width="19.33203125" style="18" customWidth="1"/>
    <col min="764" max="764" width="11.109375" style="18" customWidth="1"/>
    <col min="765" max="765" width="7.6640625" style="18" customWidth="1"/>
    <col min="766" max="767" width="8.44140625" style="18" customWidth="1"/>
    <col min="768" max="768" width="9.109375" style="18" customWidth="1"/>
    <col min="769" max="769" width="8.44140625" style="18" customWidth="1"/>
    <col min="770" max="771" width="7.6640625" style="18" customWidth="1"/>
    <col min="772" max="772" width="8.44140625" style="18" customWidth="1"/>
    <col min="773" max="773" width="8.109375" style="18" customWidth="1"/>
    <col min="774" max="774" width="8.44140625" style="18" customWidth="1"/>
    <col min="775" max="1017" width="11.44140625" style="18"/>
    <col min="1018" max="1018" width="1" style="18" customWidth="1"/>
    <col min="1019" max="1019" width="19.33203125" style="18" customWidth="1"/>
    <col min="1020" max="1020" width="11.109375" style="18" customWidth="1"/>
    <col min="1021" max="1021" width="7.6640625" style="18" customWidth="1"/>
    <col min="1022" max="1023" width="8.44140625" style="18" customWidth="1"/>
    <col min="1024" max="1024" width="9.109375" style="18" customWidth="1"/>
    <col min="1025" max="1025" width="8.44140625" style="18" customWidth="1"/>
    <col min="1026" max="1027" width="7.6640625" style="18" customWidth="1"/>
    <col min="1028" max="1028" width="8.44140625" style="18" customWidth="1"/>
    <col min="1029" max="1029" width="8.109375" style="18" customWidth="1"/>
    <col min="1030" max="1030" width="8.44140625" style="18" customWidth="1"/>
    <col min="1031" max="1273" width="11.44140625" style="18"/>
    <col min="1274" max="1274" width="1" style="18" customWidth="1"/>
    <col min="1275" max="1275" width="19.33203125" style="18" customWidth="1"/>
    <col min="1276" max="1276" width="11.109375" style="18" customWidth="1"/>
    <col min="1277" max="1277" width="7.6640625" style="18" customWidth="1"/>
    <col min="1278" max="1279" width="8.44140625" style="18" customWidth="1"/>
    <col min="1280" max="1280" width="9.109375" style="18" customWidth="1"/>
    <col min="1281" max="1281" width="8.44140625" style="18" customWidth="1"/>
    <col min="1282" max="1283" width="7.6640625" style="18" customWidth="1"/>
    <col min="1284" max="1284" width="8.44140625" style="18" customWidth="1"/>
    <col min="1285" max="1285" width="8.109375" style="18" customWidth="1"/>
    <col min="1286" max="1286" width="8.44140625" style="18" customWidth="1"/>
    <col min="1287" max="1529" width="11.44140625" style="18"/>
    <col min="1530" max="1530" width="1" style="18" customWidth="1"/>
    <col min="1531" max="1531" width="19.33203125" style="18" customWidth="1"/>
    <col min="1532" max="1532" width="11.109375" style="18" customWidth="1"/>
    <col min="1533" max="1533" width="7.6640625" style="18" customWidth="1"/>
    <col min="1534" max="1535" width="8.44140625" style="18" customWidth="1"/>
    <col min="1536" max="1536" width="9.109375" style="18" customWidth="1"/>
    <col min="1537" max="1537" width="8.44140625" style="18" customWidth="1"/>
    <col min="1538" max="1539" width="7.6640625" style="18" customWidth="1"/>
    <col min="1540" max="1540" width="8.44140625" style="18" customWidth="1"/>
    <col min="1541" max="1541" width="8.109375" style="18" customWidth="1"/>
    <col min="1542" max="1542" width="8.44140625" style="18" customWidth="1"/>
    <col min="1543" max="1785" width="11.44140625" style="18"/>
    <col min="1786" max="1786" width="1" style="18" customWidth="1"/>
    <col min="1787" max="1787" width="19.33203125" style="18" customWidth="1"/>
    <col min="1788" max="1788" width="11.109375" style="18" customWidth="1"/>
    <col min="1789" max="1789" width="7.6640625" style="18" customWidth="1"/>
    <col min="1790" max="1791" width="8.44140625" style="18" customWidth="1"/>
    <col min="1792" max="1792" width="9.109375" style="18" customWidth="1"/>
    <col min="1793" max="1793" width="8.44140625" style="18" customWidth="1"/>
    <col min="1794" max="1795" width="7.6640625" style="18" customWidth="1"/>
    <col min="1796" max="1796" width="8.44140625" style="18" customWidth="1"/>
    <col min="1797" max="1797" width="8.109375" style="18" customWidth="1"/>
    <col min="1798" max="1798" width="8.44140625" style="18" customWidth="1"/>
    <col min="1799" max="2041" width="11.44140625" style="18"/>
    <col min="2042" max="2042" width="1" style="18" customWidth="1"/>
    <col min="2043" max="2043" width="19.33203125" style="18" customWidth="1"/>
    <col min="2044" max="2044" width="11.109375" style="18" customWidth="1"/>
    <col min="2045" max="2045" width="7.6640625" style="18" customWidth="1"/>
    <col min="2046" max="2047" width="8.44140625" style="18" customWidth="1"/>
    <col min="2048" max="2048" width="9.109375" style="18" customWidth="1"/>
    <col min="2049" max="2049" width="8.44140625" style="18" customWidth="1"/>
    <col min="2050" max="2051" width="7.6640625" style="18" customWidth="1"/>
    <col min="2052" max="2052" width="8.44140625" style="18" customWidth="1"/>
    <col min="2053" max="2053" width="8.109375" style="18" customWidth="1"/>
    <col min="2054" max="2054" width="8.44140625" style="18" customWidth="1"/>
    <col min="2055" max="2297" width="11.44140625" style="18"/>
    <col min="2298" max="2298" width="1" style="18" customWidth="1"/>
    <col min="2299" max="2299" width="19.33203125" style="18" customWidth="1"/>
    <col min="2300" max="2300" width="11.109375" style="18" customWidth="1"/>
    <col min="2301" max="2301" width="7.6640625" style="18" customWidth="1"/>
    <col min="2302" max="2303" width="8.44140625" style="18" customWidth="1"/>
    <col min="2304" max="2304" width="9.109375" style="18" customWidth="1"/>
    <col min="2305" max="2305" width="8.44140625" style="18" customWidth="1"/>
    <col min="2306" max="2307" width="7.6640625" style="18" customWidth="1"/>
    <col min="2308" max="2308" width="8.44140625" style="18" customWidth="1"/>
    <col min="2309" max="2309" width="8.109375" style="18" customWidth="1"/>
    <col min="2310" max="2310" width="8.44140625" style="18" customWidth="1"/>
    <col min="2311" max="2553" width="11.44140625" style="18"/>
    <col min="2554" max="2554" width="1" style="18" customWidth="1"/>
    <col min="2555" max="2555" width="19.33203125" style="18" customWidth="1"/>
    <col min="2556" max="2556" width="11.109375" style="18" customWidth="1"/>
    <col min="2557" max="2557" width="7.6640625" style="18" customWidth="1"/>
    <col min="2558" max="2559" width="8.44140625" style="18" customWidth="1"/>
    <col min="2560" max="2560" width="9.109375" style="18" customWidth="1"/>
    <col min="2561" max="2561" width="8.44140625" style="18" customWidth="1"/>
    <col min="2562" max="2563" width="7.6640625" style="18" customWidth="1"/>
    <col min="2564" max="2564" width="8.44140625" style="18" customWidth="1"/>
    <col min="2565" max="2565" width="8.109375" style="18" customWidth="1"/>
    <col min="2566" max="2566" width="8.44140625" style="18" customWidth="1"/>
    <col min="2567" max="2809" width="11.44140625" style="18"/>
    <col min="2810" max="2810" width="1" style="18" customWidth="1"/>
    <col min="2811" max="2811" width="19.33203125" style="18" customWidth="1"/>
    <col min="2812" max="2812" width="11.109375" style="18" customWidth="1"/>
    <col min="2813" max="2813" width="7.6640625" style="18" customWidth="1"/>
    <col min="2814" max="2815" width="8.44140625" style="18" customWidth="1"/>
    <col min="2816" max="2816" width="9.109375" style="18" customWidth="1"/>
    <col min="2817" max="2817" width="8.44140625" style="18" customWidth="1"/>
    <col min="2818" max="2819" width="7.6640625" style="18" customWidth="1"/>
    <col min="2820" max="2820" width="8.44140625" style="18" customWidth="1"/>
    <col min="2821" max="2821" width="8.109375" style="18" customWidth="1"/>
    <col min="2822" max="2822" width="8.44140625" style="18" customWidth="1"/>
    <col min="2823" max="3065" width="11.44140625" style="18"/>
    <col min="3066" max="3066" width="1" style="18" customWidth="1"/>
    <col min="3067" max="3067" width="19.33203125" style="18" customWidth="1"/>
    <col min="3068" max="3068" width="11.109375" style="18" customWidth="1"/>
    <col min="3069" max="3069" width="7.6640625" style="18" customWidth="1"/>
    <col min="3070" max="3071" width="8.44140625" style="18" customWidth="1"/>
    <col min="3072" max="3072" width="9.109375" style="18" customWidth="1"/>
    <col min="3073" max="3073" width="8.44140625" style="18" customWidth="1"/>
    <col min="3074" max="3075" width="7.6640625" style="18" customWidth="1"/>
    <col min="3076" max="3076" width="8.44140625" style="18" customWidth="1"/>
    <col min="3077" max="3077" width="8.109375" style="18" customWidth="1"/>
    <col min="3078" max="3078" width="8.44140625" style="18" customWidth="1"/>
    <col min="3079" max="3321" width="11.44140625" style="18"/>
    <col min="3322" max="3322" width="1" style="18" customWidth="1"/>
    <col min="3323" max="3323" width="19.33203125" style="18" customWidth="1"/>
    <col min="3324" max="3324" width="11.109375" style="18" customWidth="1"/>
    <col min="3325" max="3325" width="7.6640625" style="18" customWidth="1"/>
    <col min="3326" max="3327" width="8.44140625" style="18" customWidth="1"/>
    <col min="3328" max="3328" width="9.109375" style="18" customWidth="1"/>
    <col min="3329" max="3329" width="8.44140625" style="18" customWidth="1"/>
    <col min="3330" max="3331" width="7.6640625" style="18" customWidth="1"/>
    <col min="3332" max="3332" width="8.44140625" style="18" customWidth="1"/>
    <col min="3333" max="3333" width="8.109375" style="18" customWidth="1"/>
    <col min="3334" max="3334" width="8.44140625" style="18" customWidth="1"/>
    <col min="3335" max="3577" width="11.44140625" style="18"/>
    <col min="3578" max="3578" width="1" style="18" customWidth="1"/>
    <col min="3579" max="3579" width="19.33203125" style="18" customWidth="1"/>
    <col min="3580" max="3580" width="11.109375" style="18" customWidth="1"/>
    <col min="3581" max="3581" width="7.6640625" style="18" customWidth="1"/>
    <col min="3582" max="3583" width="8.44140625" style="18" customWidth="1"/>
    <col min="3584" max="3584" width="9.109375" style="18" customWidth="1"/>
    <col min="3585" max="3585" width="8.44140625" style="18" customWidth="1"/>
    <col min="3586" max="3587" width="7.6640625" style="18" customWidth="1"/>
    <col min="3588" max="3588" width="8.44140625" style="18" customWidth="1"/>
    <col min="3589" max="3589" width="8.109375" style="18" customWidth="1"/>
    <col min="3590" max="3590" width="8.44140625" style="18" customWidth="1"/>
    <col min="3591" max="3833" width="11.44140625" style="18"/>
    <col min="3834" max="3834" width="1" style="18" customWidth="1"/>
    <col min="3835" max="3835" width="19.33203125" style="18" customWidth="1"/>
    <col min="3836" max="3836" width="11.109375" style="18" customWidth="1"/>
    <col min="3837" max="3837" width="7.6640625" style="18" customWidth="1"/>
    <col min="3838" max="3839" width="8.44140625" style="18" customWidth="1"/>
    <col min="3840" max="3840" width="9.109375" style="18" customWidth="1"/>
    <col min="3841" max="3841" width="8.44140625" style="18" customWidth="1"/>
    <col min="3842" max="3843" width="7.6640625" style="18" customWidth="1"/>
    <col min="3844" max="3844" width="8.44140625" style="18" customWidth="1"/>
    <col min="3845" max="3845" width="8.109375" style="18" customWidth="1"/>
    <col min="3846" max="3846" width="8.44140625" style="18" customWidth="1"/>
    <col min="3847" max="4089" width="11.44140625" style="18"/>
    <col min="4090" max="4090" width="1" style="18" customWidth="1"/>
    <col min="4091" max="4091" width="19.33203125" style="18" customWidth="1"/>
    <col min="4092" max="4092" width="11.109375" style="18" customWidth="1"/>
    <col min="4093" max="4093" width="7.6640625" style="18" customWidth="1"/>
    <col min="4094" max="4095" width="8.44140625" style="18" customWidth="1"/>
    <col min="4096" max="4096" width="9.109375" style="18" customWidth="1"/>
    <col min="4097" max="4097" width="8.44140625" style="18" customWidth="1"/>
    <col min="4098" max="4099" width="7.6640625" style="18" customWidth="1"/>
    <col min="4100" max="4100" width="8.44140625" style="18" customWidth="1"/>
    <col min="4101" max="4101" width="8.109375" style="18" customWidth="1"/>
    <col min="4102" max="4102" width="8.44140625" style="18" customWidth="1"/>
    <col min="4103" max="4345" width="11.44140625" style="18"/>
    <col min="4346" max="4346" width="1" style="18" customWidth="1"/>
    <col min="4347" max="4347" width="19.33203125" style="18" customWidth="1"/>
    <col min="4348" max="4348" width="11.109375" style="18" customWidth="1"/>
    <col min="4349" max="4349" width="7.6640625" style="18" customWidth="1"/>
    <col min="4350" max="4351" width="8.44140625" style="18" customWidth="1"/>
    <col min="4352" max="4352" width="9.109375" style="18" customWidth="1"/>
    <col min="4353" max="4353" width="8.44140625" style="18" customWidth="1"/>
    <col min="4354" max="4355" width="7.6640625" style="18" customWidth="1"/>
    <col min="4356" max="4356" width="8.44140625" style="18" customWidth="1"/>
    <col min="4357" max="4357" width="8.109375" style="18" customWidth="1"/>
    <col min="4358" max="4358" width="8.44140625" style="18" customWidth="1"/>
    <col min="4359" max="4601" width="11.44140625" style="18"/>
    <col min="4602" max="4602" width="1" style="18" customWidth="1"/>
    <col min="4603" max="4603" width="19.33203125" style="18" customWidth="1"/>
    <col min="4604" max="4604" width="11.109375" style="18" customWidth="1"/>
    <col min="4605" max="4605" width="7.6640625" style="18" customWidth="1"/>
    <col min="4606" max="4607" width="8.44140625" style="18" customWidth="1"/>
    <col min="4608" max="4608" width="9.109375" style="18" customWidth="1"/>
    <col min="4609" max="4609" width="8.44140625" style="18" customWidth="1"/>
    <col min="4610" max="4611" width="7.6640625" style="18" customWidth="1"/>
    <col min="4612" max="4612" width="8.44140625" style="18" customWidth="1"/>
    <col min="4613" max="4613" width="8.109375" style="18" customWidth="1"/>
    <col min="4614" max="4614" width="8.44140625" style="18" customWidth="1"/>
    <col min="4615" max="4857" width="11.44140625" style="18"/>
    <col min="4858" max="4858" width="1" style="18" customWidth="1"/>
    <col min="4859" max="4859" width="19.33203125" style="18" customWidth="1"/>
    <col min="4860" max="4860" width="11.109375" style="18" customWidth="1"/>
    <col min="4861" max="4861" width="7.6640625" style="18" customWidth="1"/>
    <col min="4862" max="4863" width="8.44140625" style="18" customWidth="1"/>
    <col min="4864" max="4864" width="9.109375" style="18" customWidth="1"/>
    <col min="4865" max="4865" width="8.44140625" style="18" customWidth="1"/>
    <col min="4866" max="4867" width="7.6640625" style="18" customWidth="1"/>
    <col min="4868" max="4868" width="8.44140625" style="18" customWidth="1"/>
    <col min="4869" max="4869" width="8.109375" style="18" customWidth="1"/>
    <col min="4870" max="4870" width="8.44140625" style="18" customWidth="1"/>
    <col min="4871" max="5113" width="11.44140625" style="18"/>
    <col min="5114" max="5114" width="1" style="18" customWidth="1"/>
    <col min="5115" max="5115" width="19.33203125" style="18" customWidth="1"/>
    <col min="5116" max="5116" width="11.109375" style="18" customWidth="1"/>
    <col min="5117" max="5117" width="7.6640625" style="18" customWidth="1"/>
    <col min="5118" max="5119" width="8.44140625" style="18" customWidth="1"/>
    <col min="5120" max="5120" width="9.109375" style="18" customWidth="1"/>
    <col min="5121" max="5121" width="8.44140625" style="18" customWidth="1"/>
    <col min="5122" max="5123" width="7.6640625" style="18" customWidth="1"/>
    <col min="5124" max="5124" width="8.44140625" style="18" customWidth="1"/>
    <col min="5125" max="5125" width="8.109375" style="18" customWidth="1"/>
    <col min="5126" max="5126" width="8.44140625" style="18" customWidth="1"/>
    <col min="5127" max="5369" width="11.44140625" style="18"/>
    <col min="5370" max="5370" width="1" style="18" customWidth="1"/>
    <col min="5371" max="5371" width="19.33203125" style="18" customWidth="1"/>
    <col min="5372" max="5372" width="11.109375" style="18" customWidth="1"/>
    <col min="5373" max="5373" width="7.6640625" style="18" customWidth="1"/>
    <col min="5374" max="5375" width="8.44140625" style="18" customWidth="1"/>
    <col min="5376" max="5376" width="9.109375" style="18" customWidth="1"/>
    <col min="5377" max="5377" width="8.44140625" style="18" customWidth="1"/>
    <col min="5378" max="5379" width="7.6640625" style="18" customWidth="1"/>
    <col min="5380" max="5380" width="8.44140625" style="18" customWidth="1"/>
    <col min="5381" max="5381" width="8.109375" style="18" customWidth="1"/>
    <col min="5382" max="5382" width="8.44140625" style="18" customWidth="1"/>
    <col min="5383" max="5625" width="11.44140625" style="18"/>
    <col min="5626" max="5626" width="1" style="18" customWidth="1"/>
    <col min="5627" max="5627" width="19.33203125" style="18" customWidth="1"/>
    <col min="5628" max="5628" width="11.109375" style="18" customWidth="1"/>
    <col min="5629" max="5629" width="7.6640625" style="18" customWidth="1"/>
    <col min="5630" max="5631" width="8.44140625" style="18" customWidth="1"/>
    <col min="5632" max="5632" width="9.109375" style="18" customWidth="1"/>
    <col min="5633" max="5633" width="8.44140625" style="18" customWidth="1"/>
    <col min="5634" max="5635" width="7.6640625" style="18" customWidth="1"/>
    <col min="5636" max="5636" width="8.44140625" style="18" customWidth="1"/>
    <col min="5637" max="5637" width="8.109375" style="18" customWidth="1"/>
    <col min="5638" max="5638" width="8.44140625" style="18" customWidth="1"/>
    <col min="5639" max="5881" width="11.44140625" style="18"/>
    <col min="5882" max="5882" width="1" style="18" customWidth="1"/>
    <col min="5883" max="5883" width="19.33203125" style="18" customWidth="1"/>
    <col min="5884" max="5884" width="11.109375" style="18" customWidth="1"/>
    <col min="5885" max="5885" width="7.6640625" style="18" customWidth="1"/>
    <col min="5886" max="5887" width="8.44140625" style="18" customWidth="1"/>
    <col min="5888" max="5888" width="9.109375" style="18" customWidth="1"/>
    <col min="5889" max="5889" width="8.44140625" style="18" customWidth="1"/>
    <col min="5890" max="5891" width="7.6640625" style="18" customWidth="1"/>
    <col min="5892" max="5892" width="8.44140625" style="18" customWidth="1"/>
    <col min="5893" max="5893" width="8.109375" style="18" customWidth="1"/>
    <col min="5894" max="5894" width="8.44140625" style="18" customWidth="1"/>
    <col min="5895" max="6137" width="11.44140625" style="18"/>
    <col min="6138" max="6138" width="1" style="18" customWidth="1"/>
    <col min="6139" max="6139" width="19.33203125" style="18" customWidth="1"/>
    <col min="6140" max="6140" width="11.109375" style="18" customWidth="1"/>
    <col min="6141" max="6141" width="7.6640625" style="18" customWidth="1"/>
    <col min="6142" max="6143" width="8.44140625" style="18" customWidth="1"/>
    <col min="6144" max="6144" width="9.109375" style="18" customWidth="1"/>
    <col min="6145" max="6145" width="8.44140625" style="18" customWidth="1"/>
    <col min="6146" max="6147" width="7.6640625" style="18" customWidth="1"/>
    <col min="6148" max="6148" width="8.44140625" style="18" customWidth="1"/>
    <col min="6149" max="6149" width="8.109375" style="18" customWidth="1"/>
    <col min="6150" max="6150" width="8.44140625" style="18" customWidth="1"/>
    <col min="6151" max="6393" width="11.44140625" style="18"/>
    <col min="6394" max="6394" width="1" style="18" customWidth="1"/>
    <col min="6395" max="6395" width="19.33203125" style="18" customWidth="1"/>
    <col min="6396" max="6396" width="11.109375" style="18" customWidth="1"/>
    <col min="6397" max="6397" width="7.6640625" style="18" customWidth="1"/>
    <col min="6398" max="6399" width="8.44140625" style="18" customWidth="1"/>
    <col min="6400" max="6400" width="9.109375" style="18" customWidth="1"/>
    <col min="6401" max="6401" width="8.44140625" style="18" customWidth="1"/>
    <col min="6402" max="6403" width="7.6640625" style="18" customWidth="1"/>
    <col min="6404" max="6404" width="8.44140625" style="18" customWidth="1"/>
    <col min="6405" max="6405" width="8.109375" style="18" customWidth="1"/>
    <col min="6406" max="6406" width="8.44140625" style="18" customWidth="1"/>
    <col min="6407" max="6649" width="11.44140625" style="18"/>
    <col min="6650" max="6650" width="1" style="18" customWidth="1"/>
    <col min="6651" max="6651" width="19.33203125" style="18" customWidth="1"/>
    <col min="6652" max="6652" width="11.109375" style="18" customWidth="1"/>
    <col min="6653" max="6653" width="7.6640625" style="18" customWidth="1"/>
    <col min="6654" max="6655" width="8.44140625" style="18" customWidth="1"/>
    <col min="6656" max="6656" width="9.109375" style="18" customWidth="1"/>
    <col min="6657" max="6657" width="8.44140625" style="18" customWidth="1"/>
    <col min="6658" max="6659" width="7.6640625" style="18" customWidth="1"/>
    <col min="6660" max="6660" width="8.44140625" style="18" customWidth="1"/>
    <col min="6661" max="6661" width="8.109375" style="18" customWidth="1"/>
    <col min="6662" max="6662" width="8.44140625" style="18" customWidth="1"/>
    <col min="6663" max="6905" width="11.44140625" style="18"/>
    <col min="6906" max="6906" width="1" style="18" customWidth="1"/>
    <col min="6907" max="6907" width="19.33203125" style="18" customWidth="1"/>
    <col min="6908" max="6908" width="11.109375" style="18" customWidth="1"/>
    <col min="6909" max="6909" width="7.6640625" style="18" customWidth="1"/>
    <col min="6910" max="6911" width="8.44140625" style="18" customWidth="1"/>
    <col min="6912" max="6912" width="9.109375" style="18" customWidth="1"/>
    <col min="6913" max="6913" width="8.44140625" style="18" customWidth="1"/>
    <col min="6914" max="6915" width="7.6640625" style="18" customWidth="1"/>
    <col min="6916" max="6916" width="8.44140625" style="18" customWidth="1"/>
    <col min="6917" max="6917" width="8.109375" style="18" customWidth="1"/>
    <col min="6918" max="6918" width="8.44140625" style="18" customWidth="1"/>
    <col min="6919" max="7161" width="11.44140625" style="18"/>
    <col min="7162" max="7162" width="1" style="18" customWidth="1"/>
    <col min="7163" max="7163" width="19.33203125" style="18" customWidth="1"/>
    <col min="7164" max="7164" width="11.109375" style="18" customWidth="1"/>
    <col min="7165" max="7165" width="7.6640625" style="18" customWidth="1"/>
    <col min="7166" max="7167" width="8.44140625" style="18" customWidth="1"/>
    <col min="7168" max="7168" width="9.109375" style="18" customWidth="1"/>
    <col min="7169" max="7169" width="8.44140625" style="18" customWidth="1"/>
    <col min="7170" max="7171" width="7.6640625" style="18" customWidth="1"/>
    <col min="7172" max="7172" width="8.44140625" style="18" customWidth="1"/>
    <col min="7173" max="7173" width="8.109375" style="18" customWidth="1"/>
    <col min="7174" max="7174" width="8.44140625" style="18" customWidth="1"/>
    <col min="7175" max="7417" width="11.44140625" style="18"/>
    <col min="7418" max="7418" width="1" style="18" customWidth="1"/>
    <col min="7419" max="7419" width="19.33203125" style="18" customWidth="1"/>
    <col min="7420" max="7420" width="11.109375" style="18" customWidth="1"/>
    <col min="7421" max="7421" width="7.6640625" style="18" customWidth="1"/>
    <col min="7422" max="7423" width="8.44140625" style="18" customWidth="1"/>
    <col min="7424" max="7424" width="9.109375" style="18" customWidth="1"/>
    <col min="7425" max="7425" width="8.44140625" style="18" customWidth="1"/>
    <col min="7426" max="7427" width="7.6640625" style="18" customWidth="1"/>
    <col min="7428" max="7428" width="8.44140625" style="18" customWidth="1"/>
    <col min="7429" max="7429" width="8.109375" style="18" customWidth="1"/>
    <col min="7430" max="7430" width="8.44140625" style="18" customWidth="1"/>
    <col min="7431" max="7673" width="11.44140625" style="18"/>
    <col min="7674" max="7674" width="1" style="18" customWidth="1"/>
    <col min="7675" max="7675" width="19.33203125" style="18" customWidth="1"/>
    <col min="7676" max="7676" width="11.109375" style="18" customWidth="1"/>
    <col min="7677" max="7677" width="7.6640625" style="18" customWidth="1"/>
    <col min="7678" max="7679" width="8.44140625" style="18" customWidth="1"/>
    <col min="7680" max="7680" width="9.109375" style="18" customWidth="1"/>
    <col min="7681" max="7681" width="8.44140625" style="18" customWidth="1"/>
    <col min="7682" max="7683" width="7.6640625" style="18" customWidth="1"/>
    <col min="7684" max="7684" width="8.44140625" style="18" customWidth="1"/>
    <col min="7685" max="7685" width="8.109375" style="18" customWidth="1"/>
    <col min="7686" max="7686" width="8.44140625" style="18" customWidth="1"/>
    <col min="7687" max="7929" width="11.44140625" style="18"/>
    <col min="7930" max="7930" width="1" style="18" customWidth="1"/>
    <col min="7931" max="7931" width="19.33203125" style="18" customWidth="1"/>
    <col min="7932" max="7932" width="11.109375" style="18" customWidth="1"/>
    <col min="7933" max="7933" width="7.6640625" style="18" customWidth="1"/>
    <col min="7934" max="7935" width="8.44140625" style="18" customWidth="1"/>
    <col min="7936" max="7936" width="9.109375" style="18" customWidth="1"/>
    <col min="7937" max="7937" width="8.44140625" style="18" customWidth="1"/>
    <col min="7938" max="7939" width="7.6640625" style="18" customWidth="1"/>
    <col min="7940" max="7940" width="8.44140625" style="18" customWidth="1"/>
    <col min="7941" max="7941" width="8.109375" style="18" customWidth="1"/>
    <col min="7942" max="7942" width="8.44140625" style="18" customWidth="1"/>
    <col min="7943" max="8185" width="11.44140625" style="18"/>
    <col min="8186" max="8186" width="1" style="18" customWidth="1"/>
    <col min="8187" max="8187" width="19.33203125" style="18" customWidth="1"/>
    <col min="8188" max="8188" width="11.109375" style="18" customWidth="1"/>
    <col min="8189" max="8189" width="7.6640625" style="18" customWidth="1"/>
    <col min="8190" max="8191" width="8.44140625" style="18" customWidth="1"/>
    <col min="8192" max="8192" width="9.109375" style="18" customWidth="1"/>
    <col min="8193" max="8193" width="8.44140625" style="18" customWidth="1"/>
    <col min="8194" max="8195" width="7.6640625" style="18" customWidth="1"/>
    <col min="8196" max="8196" width="8.44140625" style="18" customWidth="1"/>
    <col min="8197" max="8197" width="8.109375" style="18" customWidth="1"/>
    <col min="8198" max="8198" width="8.44140625" style="18" customWidth="1"/>
    <col min="8199" max="8441" width="11.44140625" style="18"/>
    <col min="8442" max="8442" width="1" style="18" customWidth="1"/>
    <col min="8443" max="8443" width="19.33203125" style="18" customWidth="1"/>
    <col min="8444" max="8444" width="11.109375" style="18" customWidth="1"/>
    <col min="8445" max="8445" width="7.6640625" style="18" customWidth="1"/>
    <col min="8446" max="8447" width="8.44140625" style="18" customWidth="1"/>
    <col min="8448" max="8448" width="9.109375" style="18" customWidth="1"/>
    <col min="8449" max="8449" width="8.44140625" style="18" customWidth="1"/>
    <col min="8450" max="8451" width="7.6640625" style="18" customWidth="1"/>
    <col min="8452" max="8452" width="8.44140625" style="18" customWidth="1"/>
    <col min="8453" max="8453" width="8.109375" style="18" customWidth="1"/>
    <col min="8454" max="8454" width="8.44140625" style="18" customWidth="1"/>
    <col min="8455" max="8697" width="11.44140625" style="18"/>
    <col min="8698" max="8698" width="1" style="18" customWidth="1"/>
    <col min="8699" max="8699" width="19.33203125" style="18" customWidth="1"/>
    <col min="8700" max="8700" width="11.109375" style="18" customWidth="1"/>
    <col min="8701" max="8701" width="7.6640625" style="18" customWidth="1"/>
    <col min="8702" max="8703" width="8.44140625" style="18" customWidth="1"/>
    <col min="8704" max="8704" width="9.109375" style="18" customWidth="1"/>
    <col min="8705" max="8705" width="8.44140625" style="18" customWidth="1"/>
    <col min="8706" max="8707" width="7.6640625" style="18" customWidth="1"/>
    <col min="8708" max="8708" width="8.44140625" style="18" customWidth="1"/>
    <col min="8709" max="8709" width="8.109375" style="18" customWidth="1"/>
    <col min="8710" max="8710" width="8.44140625" style="18" customWidth="1"/>
    <col min="8711" max="8953" width="11.44140625" style="18"/>
    <col min="8954" max="8954" width="1" style="18" customWidth="1"/>
    <col min="8955" max="8955" width="19.33203125" style="18" customWidth="1"/>
    <col min="8956" max="8956" width="11.109375" style="18" customWidth="1"/>
    <col min="8957" max="8957" width="7.6640625" style="18" customWidth="1"/>
    <col min="8958" max="8959" width="8.44140625" style="18" customWidth="1"/>
    <col min="8960" max="8960" width="9.109375" style="18" customWidth="1"/>
    <col min="8961" max="8961" width="8.44140625" style="18" customWidth="1"/>
    <col min="8962" max="8963" width="7.6640625" style="18" customWidth="1"/>
    <col min="8964" max="8964" width="8.44140625" style="18" customWidth="1"/>
    <col min="8965" max="8965" width="8.109375" style="18" customWidth="1"/>
    <col min="8966" max="8966" width="8.44140625" style="18" customWidth="1"/>
    <col min="8967" max="9209" width="11.44140625" style="18"/>
    <col min="9210" max="9210" width="1" style="18" customWidth="1"/>
    <col min="9211" max="9211" width="19.33203125" style="18" customWidth="1"/>
    <col min="9212" max="9212" width="11.109375" style="18" customWidth="1"/>
    <col min="9213" max="9213" width="7.6640625" style="18" customWidth="1"/>
    <col min="9214" max="9215" width="8.44140625" style="18" customWidth="1"/>
    <col min="9216" max="9216" width="9.109375" style="18" customWidth="1"/>
    <col min="9217" max="9217" width="8.44140625" style="18" customWidth="1"/>
    <col min="9218" max="9219" width="7.6640625" style="18" customWidth="1"/>
    <col min="9220" max="9220" width="8.44140625" style="18" customWidth="1"/>
    <col min="9221" max="9221" width="8.109375" style="18" customWidth="1"/>
    <col min="9222" max="9222" width="8.44140625" style="18" customWidth="1"/>
    <col min="9223" max="9465" width="11.44140625" style="18"/>
    <col min="9466" max="9466" width="1" style="18" customWidth="1"/>
    <col min="9467" max="9467" width="19.33203125" style="18" customWidth="1"/>
    <col min="9468" max="9468" width="11.109375" style="18" customWidth="1"/>
    <col min="9469" max="9469" width="7.6640625" style="18" customWidth="1"/>
    <col min="9470" max="9471" width="8.44140625" style="18" customWidth="1"/>
    <col min="9472" max="9472" width="9.109375" style="18" customWidth="1"/>
    <col min="9473" max="9473" width="8.44140625" style="18" customWidth="1"/>
    <col min="9474" max="9475" width="7.6640625" style="18" customWidth="1"/>
    <col min="9476" max="9476" width="8.44140625" style="18" customWidth="1"/>
    <col min="9477" max="9477" width="8.109375" style="18" customWidth="1"/>
    <col min="9478" max="9478" width="8.44140625" style="18" customWidth="1"/>
    <col min="9479" max="9721" width="11.44140625" style="18"/>
    <col min="9722" max="9722" width="1" style="18" customWidth="1"/>
    <col min="9723" max="9723" width="19.33203125" style="18" customWidth="1"/>
    <col min="9724" max="9724" width="11.109375" style="18" customWidth="1"/>
    <col min="9725" max="9725" width="7.6640625" style="18" customWidth="1"/>
    <col min="9726" max="9727" width="8.44140625" style="18" customWidth="1"/>
    <col min="9728" max="9728" width="9.109375" style="18" customWidth="1"/>
    <col min="9729" max="9729" width="8.44140625" style="18" customWidth="1"/>
    <col min="9730" max="9731" width="7.6640625" style="18" customWidth="1"/>
    <col min="9732" max="9732" width="8.44140625" style="18" customWidth="1"/>
    <col min="9733" max="9733" width="8.109375" style="18" customWidth="1"/>
    <col min="9734" max="9734" width="8.44140625" style="18" customWidth="1"/>
    <col min="9735" max="9977" width="11.44140625" style="18"/>
    <col min="9978" max="9978" width="1" style="18" customWidth="1"/>
    <col min="9979" max="9979" width="19.33203125" style="18" customWidth="1"/>
    <col min="9980" max="9980" width="11.109375" style="18" customWidth="1"/>
    <col min="9981" max="9981" width="7.6640625" style="18" customWidth="1"/>
    <col min="9982" max="9983" width="8.44140625" style="18" customWidth="1"/>
    <col min="9984" max="9984" width="9.109375" style="18" customWidth="1"/>
    <col min="9985" max="9985" width="8.44140625" style="18" customWidth="1"/>
    <col min="9986" max="9987" width="7.6640625" style="18" customWidth="1"/>
    <col min="9988" max="9988" width="8.44140625" style="18" customWidth="1"/>
    <col min="9989" max="9989" width="8.109375" style="18" customWidth="1"/>
    <col min="9990" max="9990" width="8.44140625" style="18" customWidth="1"/>
    <col min="9991" max="10233" width="11.44140625" style="18"/>
    <col min="10234" max="10234" width="1" style="18" customWidth="1"/>
    <col min="10235" max="10235" width="19.33203125" style="18" customWidth="1"/>
    <col min="10236" max="10236" width="11.109375" style="18" customWidth="1"/>
    <col min="10237" max="10237" width="7.6640625" style="18" customWidth="1"/>
    <col min="10238" max="10239" width="8.44140625" style="18" customWidth="1"/>
    <col min="10240" max="10240" width="9.109375" style="18" customWidth="1"/>
    <col min="10241" max="10241" width="8.44140625" style="18" customWidth="1"/>
    <col min="10242" max="10243" width="7.6640625" style="18" customWidth="1"/>
    <col min="10244" max="10244" width="8.44140625" style="18" customWidth="1"/>
    <col min="10245" max="10245" width="8.109375" style="18" customWidth="1"/>
    <col min="10246" max="10246" width="8.44140625" style="18" customWidth="1"/>
    <col min="10247" max="10489" width="11.44140625" style="18"/>
    <col min="10490" max="10490" width="1" style="18" customWidth="1"/>
    <col min="10491" max="10491" width="19.33203125" style="18" customWidth="1"/>
    <col min="10492" max="10492" width="11.109375" style="18" customWidth="1"/>
    <col min="10493" max="10493" width="7.6640625" style="18" customWidth="1"/>
    <col min="10494" max="10495" width="8.44140625" style="18" customWidth="1"/>
    <col min="10496" max="10496" width="9.109375" style="18" customWidth="1"/>
    <col min="10497" max="10497" width="8.44140625" style="18" customWidth="1"/>
    <col min="10498" max="10499" width="7.6640625" style="18" customWidth="1"/>
    <col min="10500" max="10500" width="8.44140625" style="18" customWidth="1"/>
    <col min="10501" max="10501" width="8.109375" style="18" customWidth="1"/>
    <col min="10502" max="10502" width="8.44140625" style="18" customWidth="1"/>
    <col min="10503" max="10745" width="11.44140625" style="18"/>
    <col min="10746" max="10746" width="1" style="18" customWidth="1"/>
    <col min="10747" max="10747" width="19.33203125" style="18" customWidth="1"/>
    <col min="10748" max="10748" width="11.109375" style="18" customWidth="1"/>
    <col min="10749" max="10749" width="7.6640625" style="18" customWidth="1"/>
    <col min="10750" max="10751" width="8.44140625" style="18" customWidth="1"/>
    <col min="10752" max="10752" width="9.109375" style="18" customWidth="1"/>
    <col min="10753" max="10753" width="8.44140625" style="18" customWidth="1"/>
    <col min="10754" max="10755" width="7.6640625" style="18" customWidth="1"/>
    <col min="10756" max="10756" width="8.44140625" style="18" customWidth="1"/>
    <col min="10757" max="10757" width="8.109375" style="18" customWidth="1"/>
    <col min="10758" max="10758" width="8.44140625" style="18" customWidth="1"/>
    <col min="10759" max="11001" width="11.44140625" style="18"/>
    <col min="11002" max="11002" width="1" style="18" customWidth="1"/>
    <col min="11003" max="11003" width="19.33203125" style="18" customWidth="1"/>
    <col min="11004" max="11004" width="11.109375" style="18" customWidth="1"/>
    <col min="11005" max="11005" width="7.6640625" style="18" customWidth="1"/>
    <col min="11006" max="11007" width="8.44140625" style="18" customWidth="1"/>
    <col min="11008" max="11008" width="9.109375" style="18" customWidth="1"/>
    <col min="11009" max="11009" width="8.44140625" style="18" customWidth="1"/>
    <col min="11010" max="11011" width="7.6640625" style="18" customWidth="1"/>
    <col min="11012" max="11012" width="8.44140625" style="18" customWidth="1"/>
    <col min="11013" max="11013" width="8.109375" style="18" customWidth="1"/>
    <col min="11014" max="11014" width="8.44140625" style="18" customWidth="1"/>
    <col min="11015" max="11257" width="11.44140625" style="18"/>
    <col min="11258" max="11258" width="1" style="18" customWidth="1"/>
    <col min="11259" max="11259" width="19.33203125" style="18" customWidth="1"/>
    <col min="11260" max="11260" width="11.109375" style="18" customWidth="1"/>
    <col min="11261" max="11261" width="7.6640625" style="18" customWidth="1"/>
    <col min="11262" max="11263" width="8.44140625" style="18" customWidth="1"/>
    <col min="11264" max="11264" width="9.109375" style="18" customWidth="1"/>
    <col min="11265" max="11265" width="8.44140625" style="18" customWidth="1"/>
    <col min="11266" max="11267" width="7.6640625" style="18" customWidth="1"/>
    <col min="11268" max="11268" width="8.44140625" style="18" customWidth="1"/>
    <col min="11269" max="11269" width="8.109375" style="18" customWidth="1"/>
    <col min="11270" max="11270" width="8.44140625" style="18" customWidth="1"/>
    <col min="11271" max="11513" width="11.44140625" style="18"/>
    <col min="11514" max="11514" width="1" style="18" customWidth="1"/>
    <col min="11515" max="11515" width="19.33203125" style="18" customWidth="1"/>
    <col min="11516" max="11516" width="11.109375" style="18" customWidth="1"/>
    <col min="11517" max="11517" width="7.6640625" style="18" customWidth="1"/>
    <col min="11518" max="11519" width="8.44140625" style="18" customWidth="1"/>
    <col min="11520" max="11520" width="9.109375" style="18" customWidth="1"/>
    <col min="11521" max="11521" width="8.44140625" style="18" customWidth="1"/>
    <col min="11522" max="11523" width="7.6640625" style="18" customWidth="1"/>
    <col min="11524" max="11524" width="8.44140625" style="18" customWidth="1"/>
    <col min="11525" max="11525" width="8.109375" style="18" customWidth="1"/>
    <col min="11526" max="11526" width="8.44140625" style="18" customWidth="1"/>
    <col min="11527" max="11769" width="11.44140625" style="18"/>
    <col min="11770" max="11770" width="1" style="18" customWidth="1"/>
    <col min="11771" max="11771" width="19.33203125" style="18" customWidth="1"/>
    <col min="11772" max="11772" width="11.109375" style="18" customWidth="1"/>
    <col min="11773" max="11773" width="7.6640625" style="18" customWidth="1"/>
    <col min="11774" max="11775" width="8.44140625" style="18" customWidth="1"/>
    <col min="11776" max="11776" width="9.109375" style="18" customWidth="1"/>
    <col min="11777" max="11777" width="8.44140625" style="18" customWidth="1"/>
    <col min="11778" max="11779" width="7.6640625" style="18" customWidth="1"/>
    <col min="11780" max="11780" width="8.44140625" style="18" customWidth="1"/>
    <col min="11781" max="11781" width="8.109375" style="18" customWidth="1"/>
    <col min="11782" max="11782" width="8.44140625" style="18" customWidth="1"/>
    <col min="11783" max="12025" width="11.44140625" style="18"/>
    <col min="12026" max="12026" width="1" style="18" customWidth="1"/>
    <col min="12027" max="12027" width="19.33203125" style="18" customWidth="1"/>
    <col min="12028" max="12028" width="11.109375" style="18" customWidth="1"/>
    <col min="12029" max="12029" width="7.6640625" style="18" customWidth="1"/>
    <col min="12030" max="12031" width="8.44140625" style="18" customWidth="1"/>
    <col min="12032" max="12032" width="9.109375" style="18" customWidth="1"/>
    <col min="12033" max="12033" width="8.44140625" style="18" customWidth="1"/>
    <col min="12034" max="12035" width="7.6640625" style="18" customWidth="1"/>
    <col min="12036" max="12036" width="8.44140625" style="18" customWidth="1"/>
    <col min="12037" max="12037" width="8.109375" style="18" customWidth="1"/>
    <col min="12038" max="12038" width="8.44140625" style="18" customWidth="1"/>
    <col min="12039" max="12281" width="11.44140625" style="18"/>
    <col min="12282" max="12282" width="1" style="18" customWidth="1"/>
    <col min="12283" max="12283" width="19.33203125" style="18" customWidth="1"/>
    <col min="12284" max="12284" width="11.109375" style="18" customWidth="1"/>
    <col min="12285" max="12285" width="7.6640625" style="18" customWidth="1"/>
    <col min="12286" max="12287" width="8.44140625" style="18" customWidth="1"/>
    <col min="12288" max="12288" width="9.109375" style="18" customWidth="1"/>
    <col min="12289" max="12289" width="8.44140625" style="18" customWidth="1"/>
    <col min="12290" max="12291" width="7.6640625" style="18" customWidth="1"/>
    <col min="12292" max="12292" width="8.44140625" style="18" customWidth="1"/>
    <col min="12293" max="12293" width="8.109375" style="18" customWidth="1"/>
    <col min="12294" max="12294" width="8.44140625" style="18" customWidth="1"/>
    <col min="12295" max="12537" width="11.44140625" style="18"/>
    <col min="12538" max="12538" width="1" style="18" customWidth="1"/>
    <col min="12539" max="12539" width="19.33203125" style="18" customWidth="1"/>
    <col min="12540" max="12540" width="11.109375" style="18" customWidth="1"/>
    <col min="12541" max="12541" width="7.6640625" style="18" customWidth="1"/>
    <col min="12542" max="12543" width="8.44140625" style="18" customWidth="1"/>
    <col min="12544" max="12544" width="9.109375" style="18" customWidth="1"/>
    <col min="12545" max="12545" width="8.44140625" style="18" customWidth="1"/>
    <col min="12546" max="12547" width="7.6640625" style="18" customWidth="1"/>
    <col min="12548" max="12548" width="8.44140625" style="18" customWidth="1"/>
    <col min="12549" max="12549" width="8.109375" style="18" customWidth="1"/>
    <col min="12550" max="12550" width="8.44140625" style="18" customWidth="1"/>
    <col min="12551" max="12793" width="11.44140625" style="18"/>
    <col min="12794" max="12794" width="1" style="18" customWidth="1"/>
    <col min="12795" max="12795" width="19.33203125" style="18" customWidth="1"/>
    <col min="12796" max="12796" width="11.109375" style="18" customWidth="1"/>
    <col min="12797" max="12797" width="7.6640625" style="18" customWidth="1"/>
    <col min="12798" max="12799" width="8.44140625" style="18" customWidth="1"/>
    <col min="12800" max="12800" width="9.109375" style="18" customWidth="1"/>
    <col min="12801" max="12801" width="8.44140625" style="18" customWidth="1"/>
    <col min="12802" max="12803" width="7.6640625" style="18" customWidth="1"/>
    <col min="12804" max="12804" width="8.44140625" style="18" customWidth="1"/>
    <col min="12805" max="12805" width="8.109375" style="18" customWidth="1"/>
    <col min="12806" max="12806" width="8.44140625" style="18" customWidth="1"/>
    <col min="12807" max="13049" width="11.44140625" style="18"/>
    <col min="13050" max="13050" width="1" style="18" customWidth="1"/>
    <col min="13051" max="13051" width="19.33203125" style="18" customWidth="1"/>
    <col min="13052" max="13052" width="11.109375" style="18" customWidth="1"/>
    <col min="13053" max="13053" width="7.6640625" style="18" customWidth="1"/>
    <col min="13054" max="13055" width="8.44140625" style="18" customWidth="1"/>
    <col min="13056" max="13056" width="9.109375" style="18" customWidth="1"/>
    <col min="13057" max="13057" width="8.44140625" style="18" customWidth="1"/>
    <col min="13058" max="13059" width="7.6640625" style="18" customWidth="1"/>
    <col min="13060" max="13060" width="8.44140625" style="18" customWidth="1"/>
    <col min="13061" max="13061" width="8.109375" style="18" customWidth="1"/>
    <col min="13062" max="13062" width="8.44140625" style="18" customWidth="1"/>
    <col min="13063" max="13305" width="11.44140625" style="18"/>
    <col min="13306" max="13306" width="1" style="18" customWidth="1"/>
    <col min="13307" max="13307" width="19.33203125" style="18" customWidth="1"/>
    <col min="13308" max="13308" width="11.109375" style="18" customWidth="1"/>
    <col min="13309" max="13309" width="7.6640625" style="18" customWidth="1"/>
    <col min="13310" max="13311" width="8.44140625" style="18" customWidth="1"/>
    <col min="13312" max="13312" width="9.109375" style="18" customWidth="1"/>
    <col min="13313" max="13313" width="8.44140625" style="18" customWidth="1"/>
    <col min="13314" max="13315" width="7.6640625" style="18" customWidth="1"/>
    <col min="13316" max="13316" width="8.44140625" style="18" customWidth="1"/>
    <col min="13317" max="13317" width="8.109375" style="18" customWidth="1"/>
    <col min="13318" max="13318" width="8.44140625" style="18" customWidth="1"/>
    <col min="13319" max="13561" width="11.44140625" style="18"/>
    <col min="13562" max="13562" width="1" style="18" customWidth="1"/>
    <col min="13563" max="13563" width="19.33203125" style="18" customWidth="1"/>
    <col min="13564" max="13564" width="11.109375" style="18" customWidth="1"/>
    <col min="13565" max="13565" width="7.6640625" style="18" customWidth="1"/>
    <col min="13566" max="13567" width="8.44140625" style="18" customWidth="1"/>
    <col min="13568" max="13568" width="9.109375" style="18" customWidth="1"/>
    <col min="13569" max="13569" width="8.44140625" style="18" customWidth="1"/>
    <col min="13570" max="13571" width="7.6640625" style="18" customWidth="1"/>
    <col min="13572" max="13572" width="8.44140625" style="18" customWidth="1"/>
    <col min="13573" max="13573" width="8.109375" style="18" customWidth="1"/>
    <col min="13574" max="13574" width="8.44140625" style="18" customWidth="1"/>
    <col min="13575" max="13817" width="11.44140625" style="18"/>
    <col min="13818" max="13818" width="1" style="18" customWidth="1"/>
    <col min="13819" max="13819" width="19.33203125" style="18" customWidth="1"/>
    <col min="13820" max="13820" width="11.109375" style="18" customWidth="1"/>
    <col min="13821" max="13821" width="7.6640625" style="18" customWidth="1"/>
    <col min="13822" max="13823" width="8.44140625" style="18" customWidth="1"/>
    <col min="13824" max="13824" width="9.109375" style="18" customWidth="1"/>
    <col min="13825" max="13825" width="8.44140625" style="18" customWidth="1"/>
    <col min="13826" max="13827" width="7.6640625" style="18" customWidth="1"/>
    <col min="13828" max="13828" width="8.44140625" style="18" customWidth="1"/>
    <col min="13829" max="13829" width="8.109375" style="18" customWidth="1"/>
    <col min="13830" max="13830" width="8.44140625" style="18" customWidth="1"/>
    <col min="13831" max="14073" width="11.44140625" style="18"/>
    <col min="14074" max="14074" width="1" style="18" customWidth="1"/>
    <col min="14075" max="14075" width="19.33203125" style="18" customWidth="1"/>
    <col min="14076" max="14076" width="11.109375" style="18" customWidth="1"/>
    <col min="14077" max="14077" width="7.6640625" style="18" customWidth="1"/>
    <col min="14078" max="14079" width="8.44140625" style="18" customWidth="1"/>
    <col min="14080" max="14080" width="9.109375" style="18" customWidth="1"/>
    <col min="14081" max="14081" width="8.44140625" style="18" customWidth="1"/>
    <col min="14082" max="14083" width="7.6640625" style="18" customWidth="1"/>
    <col min="14084" max="14084" width="8.44140625" style="18" customWidth="1"/>
    <col min="14085" max="14085" width="8.109375" style="18" customWidth="1"/>
    <col min="14086" max="14086" width="8.44140625" style="18" customWidth="1"/>
    <col min="14087" max="14329" width="11.44140625" style="18"/>
    <col min="14330" max="14330" width="1" style="18" customWidth="1"/>
    <col min="14331" max="14331" width="19.33203125" style="18" customWidth="1"/>
    <col min="14332" max="14332" width="11.109375" style="18" customWidth="1"/>
    <col min="14333" max="14333" width="7.6640625" style="18" customWidth="1"/>
    <col min="14334" max="14335" width="8.44140625" style="18" customWidth="1"/>
    <col min="14336" max="14336" width="9.109375" style="18" customWidth="1"/>
    <col min="14337" max="14337" width="8.44140625" style="18" customWidth="1"/>
    <col min="14338" max="14339" width="7.6640625" style="18" customWidth="1"/>
    <col min="14340" max="14340" width="8.44140625" style="18" customWidth="1"/>
    <col min="14341" max="14341" width="8.109375" style="18" customWidth="1"/>
    <col min="14342" max="14342" width="8.44140625" style="18" customWidth="1"/>
    <col min="14343" max="14585" width="11.44140625" style="18"/>
    <col min="14586" max="14586" width="1" style="18" customWidth="1"/>
    <col min="14587" max="14587" width="19.33203125" style="18" customWidth="1"/>
    <col min="14588" max="14588" width="11.109375" style="18" customWidth="1"/>
    <col min="14589" max="14589" width="7.6640625" style="18" customWidth="1"/>
    <col min="14590" max="14591" width="8.44140625" style="18" customWidth="1"/>
    <col min="14592" max="14592" width="9.109375" style="18" customWidth="1"/>
    <col min="14593" max="14593" width="8.44140625" style="18" customWidth="1"/>
    <col min="14594" max="14595" width="7.6640625" style="18" customWidth="1"/>
    <col min="14596" max="14596" width="8.44140625" style="18" customWidth="1"/>
    <col min="14597" max="14597" width="8.109375" style="18" customWidth="1"/>
    <col min="14598" max="14598" width="8.44140625" style="18" customWidth="1"/>
    <col min="14599" max="14841" width="11.44140625" style="18"/>
    <col min="14842" max="14842" width="1" style="18" customWidth="1"/>
    <col min="14843" max="14843" width="19.33203125" style="18" customWidth="1"/>
    <col min="14844" max="14844" width="11.109375" style="18" customWidth="1"/>
    <col min="14845" max="14845" width="7.6640625" style="18" customWidth="1"/>
    <col min="14846" max="14847" width="8.44140625" style="18" customWidth="1"/>
    <col min="14848" max="14848" width="9.109375" style="18" customWidth="1"/>
    <col min="14849" max="14849" width="8.44140625" style="18" customWidth="1"/>
    <col min="14850" max="14851" width="7.6640625" style="18" customWidth="1"/>
    <col min="14852" max="14852" width="8.44140625" style="18" customWidth="1"/>
    <col min="14853" max="14853" width="8.109375" style="18" customWidth="1"/>
    <col min="14854" max="14854" width="8.44140625" style="18" customWidth="1"/>
    <col min="14855" max="15097" width="11.44140625" style="18"/>
    <col min="15098" max="15098" width="1" style="18" customWidth="1"/>
    <col min="15099" max="15099" width="19.33203125" style="18" customWidth="1"/>
    <col min="15100" max="15100" width="11.109375" style="18" customWidth="1"/>
    <col min="15101" max="15101" width="7.6640625" style="18" customWidth="1"/>
    <col min="15102" max="15103" width="8.44140625" style="18" customWidth="1"/>
    <col min="15104" max="15104" width="9.109375" style="18" customWidth="1"/>
    <col min="15105" max="15105" width="8.44140625" style="18" customWidth="1"/>
    <col min="15106" max="15107" width="7.6640625" style="18" customWidth="1"/>
    <col min="15108" max="15108" width="8.44140625" style="18" customWidth="1"/>
    <col min="15109" max="15109" width="8.109375" style="18" customWidth="1"/>
    <col min="15110" max="15110" width="8.44140625" style="18" customWidth="1"/>
    <col min="15111" max="15353" width="11.44140625" style="18"/>
    <col min="15354" max="15354" width="1" style="18" customWidth="1"/>
    <col min="15355" max="15355" width="19.33203125" style="18" customWidth="1"/>
    <col min="15356" max="15356" width="11.109375" style="18" customWidth="1"/>
    <col min="15357" max="15357" width="7.6640625" style="18" customWidth="1"/>
    <col min="15358" max="15359" width="8.44140625" style="18" customWidth="1"/>
    <col min="15360" max="15360" width="9.109375" style="18" customWidth="1"/>
    <col min="15361" max="15361" width="8.44140625" style="18" customWidth="1"/>
    <col min="15362" max="15363" width="7.6640625" style="18" customWidth="1"/>
    <col min="15364" max="15364" width="8.44140625" style="18" customWidth="1"/>
    <col min="15365" max="15365" width="8.109375" style="18" customWidth="1"/>
    <col min="15366" max="15366" width="8.44140625" style="18" customWidth="1"/>
    <col min="15367" max="15609" width="11.44140625" style="18"/>
    <col min="15610" max="15610" width="1" style="18" customWidth="1"/>
    <col min="15611" max="15611" width="19.33203125" style="18" customWidth="1"/>
    <col min="15612" max="15612" width="11.109375" style="18" customWidth="1"/>
    <col min="15613" max="15613" width="7.6640625" style="18" customWidth="1"/>
    <col min="15614" max="15615" width="8.44140625" style="18" customWidth="1"/>
    <col min="15616" max="15616" width="9.109375" style="18" customWidth="1"/>
    <col min="15617" max="15617" width="8.44140625" style="18" customWidth="1"/>
    <col min="15618" max="15619" width="7.6640625" style="18" customWidth="1"/>
    <col min="15620" max="15620" width="8.44140625" style="18" customWidth="1"/>
    <col min="15621" max="15621" width="8.109375" style="18" customWidth="1"/>
    <col min="15622" max="15622" width="8.44140625" style="18" customWidth="1"/>
    <col min="15623" max="15865" width="11.44140625" style="18"/>
    <col min="15866" max="15866" width="1" style="18" customWidth="1"/>
    <col min="15867" max="15867" width="19.33203125" style="18" customWidth="1"/>
    <col min="15868" max="15868" width="11.109375" style="18" customWidth="1"/>
    <col min="15869" max="15869" width="7.6640625" style="18" customWidth="1"/>
    <col min="15870" max="15871" width="8.44140625" style="18" customWidth="1"/>
    <col min="15872" max="15872" width="9.109375" style="18" customWidth="1"/>
    <col min="15873" max="15873" width="8.44140625" style="18" customWidth="1"/>
    <col min="15874" max="15875" width="7.6640625" style="18" customWidth="1"/>
    <col min="15876" max="15876" width="8.44140625" style="18" customWidth="1"/>
    <col min="15877" max="15877" width="8.109375" style="18" customWidth="1"/>
    <col min="15878" max="15878" width="8.44140625" style="18" customWidth="1"/>
    <col min="15879" max="16121" width="11.44140625" style="18"/>
    <col min="16122" max="16122" width="1" style="18" customWidth="1"/>
    <col min="16123" max="16123" width="19.33203125" style="18" customWidth="1"/>
    <col min="16124" max="16124" width="11.109375" style="18" customWidth="1"/>
    <col min="16125" max="16125" width="7.6640625" style="18" customWidth="1"/>
    <col min="16126" max="16127" width="8.44140625" style="18" customWidth="1"/>
    <col min="16128" max="16128" width="9.109375" style="18" customWidth="1"/>
    <col min="16129" max="16129" width="8.44140625" style="18" customWidth="1"/>
    <col min="16130" max="16131" width="7.6640625" style="18" customWidth="1"/>
    <col min="16132" max="16132" width="8.44140625" style="18" customWidth="1"/>
    <col min="16133" max="16133" width="8.109375" style="18" customWidth="1"/>
    <col min="16134" max="16134" width="8.44140625" style="18" customWidth="1"/>
    <col min="16135" max="16384" width="11.44140625" style="18"/>
  </cols>
  <sheetData>
    <row r="1" spans="2:8" ht="16.350000000000001" customHeight="1"/>
    <row r="2" spans="2:8" ht="16.350000000000001" customHeight="1"/>
    <row r="3" spans="2:8" ht="16.2" customHeight="1"/>
    <row r="4" spans="2:8" ht="16.2" customHeight="1"/>
    <row r="5" spans="2:8" ht="16.2" customHeight="1"/>
    <row r="6" spans="2:8" ht="16.2" customHeight="1">
      <c r="B6" s="39" t="s">
        <v>16</v>
      </c>
    </row>
    <row r="7" spans="2:8" ht="17.100000000000001" customHeight="1">
      <c r="B7" s="40" t="s">
        <v>169</v>
      </c>
    </row>
    <row r="8" spans="2:8" ht="16.2" customHeight="1">
      <c r="B8" s="20"/>
    </row>
    <row r="9" spans="2:8" ht="16.5" customHeight="1"/>
    <row r="10" spans="2:8" ht="22.5" customHeight="1">
      <c r="B10" s="127" t="s">
        <v>138</v>
      </c>
      <c r="C10" s="128"/>
      <c r="D10" s="128"/>
      <c r="E10" s="128"/>
      <c r="F10" s="129"/>
    </row>
    <row r="11" spans="2:8" ht="20.100000000000001" customHeight="1">
      <c r="B11" s="21"/>
      <c r="C11" s="21"/>
      <c r="D11" s="21"/>
      <c r="E11" s="21"/>
      <c r="F11" s="21"/>
    </row>
    <row r="12" spans="2:8" s="22" customFormat="1" ht="28.5" customHeight="1">
      <c r="B12" s="41" t="s">
        <v>124</v>
      </c>
      <c r="C12" s="42" t="s">
        <v>86</v>
      </c>
      <c r="D12" s="42" t="s">
        <v>87</v>
      </c>
      <c r="E12" s="42" t="s">
        <v>88</v>
      </c>
      <c r="F12" s="42" t="s">
        <v>3</v>
      </c>
    </row>
    <row r="13" spans="2:8" s="22" customFormat="1" ht="17.100000000000001" customHeight="1">
      <c r="B13" s="81" t="s">
        <v>62</v>
      </c>
      <c r="C13" s="84">
        <f>SUM(C14:C17)</f>
        <v>478</v>
      </c>
      <c r="D13" s="84">
        <f>SUM(D14:D17)</f>
        <v>1211</v>
      </c>
      <c r="E13" s="84">
        <f>SUM(E14:E17)</f>
        <v>1609</v>
      </c>
      <c r="F13" s="84">
        <f t="shared" ref="F13:F53" si="0">SUM(C13:E13)</f>
        <v>3298</v>
      </c>
      <c r="H13" s="26"/>
    </row>
    <row r="14" spans="2:8" s="26" customFormat="1" ht="17.100000000000001" customHeight="1">
      <c r="B14" s="82" t="s">
        <v>92</v>
      </c>
      <c r="C14" s="44">
        <v>66</v>
      </c>
      <c r="D14" s="44">
        <v>238</v>
      </c>
      <c r="E14" s="44">
        <v>366</v>
      </c>
      <c r="F14" s="45">
        <f t="shared" si="0"/>
        <v>670</v>
      </c>
    </row>
    <row r="15" spans="2:8" s="26" customFormat="1" ht="17.100000000000001" customHeight="1">
      <c r="B15" s="82" t="s">
        <v>93</v>
      </c>
      <c r="C15" s="44">
        <v>60</v>
      </c>
      <c r="D15" s="44">
        <v>411</v>
      </c>
      <c r="E15" s="44">
        <v>964</v>
      </c>
      <c r="F15" s="45">
        <f t="shared" si="0"/>
        <v>1435</v>
      </c>
    </row>
    <row r="16" spans="2:8" s="26" customFormat="1" ht="17.100000000000001" customHeight="1">
      <c r="B16" s="82" t="s">
        <v>94</v>
      </c>
      <c r="C16" s="44">
        <v>20</v>
      </c>
      <c r="D16" s="44">
        <v>17</v>
      </c>
      <c r="E16" s="44">
        <v>218</v>
      </c>
      <c r="F16" s="45">
        <f t="shared" si="0"/>
        <v>255</v>
      </c>
    </row>
    <row r="17" spans="2:7" s="26" customFormat="1" ht="17.100000000000001" customHeight="1">
      <c r="B17" s="82" t="s">
        <v>95</v>
      </c>
      <c r="C17" s="44">
        <v>332</v>
      </c>
      <c r="D17" s="44">
        <v>545</v>
      </c>
      <c r="E17" s="44">
        <v>61</v>
      </c>
      <c r="F17" s="45">
        <f t="shared" si="0"/>
        <v>938</v>
      </c>
    </row>
    <row r="18" spans="2:7" s="26" customFormat="1" ht="17.100000000000001" customHeight="1">
      <c r="B18" s="81" t="s">
        <v>63</v>
      </c>
      <c r="C18" s="84">
        <f>+SUM(C19:C24)</f>
        <v>8653</v>
      </c>
      <c r="D18" s="84">
        <f>+SUM(D19:D24)</f>
        <v>8144</v>
      </c>
      <c r="E18" s="84">
        <f>+SUM(E19:E24)</f>
        <v>2346</v>
      </c>
      <c r="F18" s="84">
        <f t="shared" si="0"/>
        <v>19143</v>
      </c>
    </row>
    <row r="19" spans="2:7" s="26" customFormat="1" ht="17.100000000000001" customHeight="1">
      <c r="B19" s="82" t="s">
        <v>96</v>
      </c>
      <c r="C19" s="44">
        <v>1827</v>
      </c>
      <c r="D19" s="44">
        <v>4168</v>
      </c>
      <c r="E19" s="44">
        <v>489</v>
      </c>
      <c r="F19" s="45">
        <f t="shared" si="0"/>
        <v>6484</v>
      </c>
    </row>
    <row r="20" spans="2:7" s="26" customFormat="1" ht="17.100000000000001" customHeight="1">
      <c r="B20" s="82" t="s">
        <v>97</v>
      </c>
      <c r="C20" s="44">
        <v>2001</v>
      </c>
      <c r="D20" s="44">
        <v>874</v>
      </c>
      <c r="E20" s="44">
        <v>480</v>
      </c>
      <c r="F20" s="45">
        <f t="shared" si="0"/>
        <v>3355</v>
      </c>
    </row>
    <row r="21" spans="2:7" s="26" customFormat="1" ht="24" customHeight="1">
      <c r="B21" s="83" t="s">
        <v>164</v>
      </c>
      <c r="C21" s="44">
        <v>2515</v>
      </c>
      <c r="D21" s="44">
        <v>870</v>
      </c>
      <c r="E21" s="44">
        <v>179</v>
      </c>
      <c r="F21" s="45">
        <f t="shared" si="0"/>
        <v>3564</v>
      </c>
    </row>
    <row r="22" spans="2:7" s="26" customFormat="1" ht="17.100000000000001" customHeight="1">
      <c r="B22" s="82" t="s">
        <v>99</v>
      </c>
      <c r="C22" s="44">
        <v>391</v>
      </c>
      <c r="D22" s="44">
        <v>1512</v>
      </c>
      <c r="E22" s="44">
        <v>1085</v>
      </c>
      <c r="F22" s="45">
        <f t="shared" si="0"/>
        <v>2988</v>
      </c>
      <c r="G22" s="28"/>
    </row>
    <row r="23" spans="2:7" s="33" customFormat="1" ht="17.100000000000001" customHeight="1">
      <c r="B23" s="82" t="s">
        <v>100</v>
      </c>
      <c r="C23" s="44">
        <v>6</v>
      </c>
      <c r="D23" s="44">
        <v>61</v>
      </c>
      <c r="E23" s="44">
        <v>85</v>
      </c>
      <c r="F23" s="45">
        <f t="shared" si="0"/>
        <v>152</v>
      </c>
    </row>
    <row r="24" spans="2:7" s="33" customFormat="1" ht="17.100000000000001" customHeight="1">
      <c r="B24" s="82" t="s">
        <v>101</v>
      </c>
      <c r="C24" s="44">
        <v>1913</v>
      </c>
      <c r="D24" s="44">
        <v>659</v>
      </c>
      <c r="E24" s="44">
        <v>28</v>
      </c>
      <c r="F24" s="45">
        <f t="shared" si="0"/>
        <v>2600</v>
      </c>
    </row>
    <row r="25" spans="2:7" s="38" customFormat="1" ht="17.100000000000001" customHeight="1">
      <c r="B25" s="81" t="s">
        <v>64</v>
      </c>
      <c r="C25" s="84">
        <f>+SUM(C26:C28)</f>
        <v>7709</v>
      </c>
      <c r="D25" s="84">
        <f>+SUM(D26:D28)</f>
        <v>942</v>
      </c>
      <c r="E25" s="84">
        <f>+SUM(E26:E28)</f>
        <v>260</v>
      </c>
      <c r="F25" s="84">
        <f t="shared" si="0"/>
        <v>8911</v>
      </c>
    </row>
    <row r="26" spans="2:7" ht="17.100000000000001" customHeight="1">
      <c r="B26" s="82" t="s">
        <v>102</v>
      </c>
      <c r="C26" s="44">
        <v>740</v>
      </c>
      <c r="D26" s="44">
        <v>539</v>
      </c>
      <c r="E26" s="44">
        <v>147</v>
      </c>
      <c r="F26" s="45">
        <f t="shared" si="0"/>
        <v>1426</v>
      </c>
    </row>
    <row r="27" spans="2:7" ht="17.100000000000001" customHeight="1">
      <c r="B27" s="82" t="s">
        <v>103</v>
      </c>
      <c r="C27" s="44">
        <v>3072</v>
      </c>
      <c r="D27" s="44">
        <v>312</v>
      </c>
      <c r="E27" s="44">
        <v>20</v>
      </c>
      <c r="F27" s="45">
        <f t="shared" si="0"/>
        <v>3404</v>
      </c>
    </row>
    <row r="28" spans="2:7" ht="17.100000000000001" customHeight="1">
      <c r="B28" s="82" t="s">
        <v>104</v>
      </c>
      <c r="C28" s="44">
        <v>3897</v>
      </c>
      <c r="D28" s="44">
        <v>91</v>
      </c>
      <c r="E28" s="44">
        <v>93</v>
      </c>
      <c r="F28" s="45">
        <f t="shared" si="0"/>
        <v>4081</v>
      </c>
    </row>
    <row r="29" spans="2:7" ht="17.100000000000001" customHeight="1">
      <c r="B29" s="81" t="s">
        <v>65</v>
      </c>
      <c r="C29" s="84">
        <f>+SUM(C30:C34)</f>
        <v>1892</v>
      </c>
      <c r="D29" s="84">
        <f>+SUM(D30:D34)</f>
        <v>5545</v>
      </c>
      <c r="E29" s="84">
        <f>+SUM(E30:E34)</f>
        <v>969</v>
      </c>
      <c r="F29" s="84">
        <f t="shared" si="0"/>
        <v>8406</v>
      </c>
    </row>
    <row r="30" spans="2:7" ht="24" customHeight="1">
      <c r="B30" s="82" t="s">
        <v>105</v>
      </c>
      <c r="C30" s="44">
        <v>566</v>
      </c>
      <c r="D30" s="44">
        <v>3397</v>
      </c>
      <c r="E30" s="44">
        <v>538</v>
      </c>
      <c r="F30" s="45">
        <f t="shared" si="0"/>
        <v>4501</v>
      </c>
    </row>
    <row r="31" spans="2:7" ht="24" customHeight="1">
      <c r="B31" s="83" t="s">
        <v>106</v>
      </c>
      <c r="C31" s="44">
        <v>441</v>
      </c>
      <c r="D31" s="44">
        <v>834</v>
      </c>
      <c r="E31" s="44">
        <v>188</v>
      </c>
      <c r="F31" s="45">
        <f t="shared" si="0"/>
        <v>1463</v>
      </c>
    </row>
    <row r="32" spans="2:7" ht="17.100000000000001" customHeight="1">
      <c r="B32" s="82" t="s">
        <v>107</v>
      </c>
      <c r="C32" s="44">
        <v>273</v>
      </c>
      <c r="D32" s="44">
        <v>390</v>
      </c>
      <c r="E32" s="44">
        <v>55</v>
      </c>
      <c r="F32" s="45">
        <f t="shared" si="0"/>
        <v>718</v>
      </c>
    </row>
    <row r="33" spans="2:6" ht="17.100000000000001" customHeight="1">
      <c r="B33" s="82" t="s">
        <v>108</v>
      </c>
      <c r="C33" s="44">
        <v>510</v>
      </c>
      <c r="D33" s="44">
        <v>907</v>
      </c>
      <c r="E33" s="44">
        <v>188</v>
      </c>
      <c r="F33" s="45">
        <f t="shared" si="0"/>
        <v>1605</v>
      </c>
    </row>
    <row r="34" spans="2:6" ht="17.100000000000001" customHeight="1">
      <c r="B34" s="82" t="s">
        <v>109</v>
      </c>
      <c r="C34" s="44">
        <v>102</v>
      </c>
      <c r="D34" s="44">
        <v>17</v>
      </c>
      <c r="E34" s="44">
        <v>0</v>
      </c>
      <c r="F34" s="45">
        <f t="shared" si="0"/>
        <v>119</v>
      </c>
    </row>
    <row r="35" spans="2:6" ht="17.100000000000001" customHeight="1">
      <c r="B35" s="81" t="s">
        <v>66</v>
      </c>
      <c r="C35" s="84">
        <f>+SUM(C36:C38)</f>
        <v>2569</v>
      </c>
      <c r="D35" s="84">
        <f>+SUM(D36:D38)</f>
        <v>2217</v>
      </c>
      <c r="E35" s="84">
        <f>+SUM(E36:E38)</f>
        <v>1018</v>
      </c>
      <c r="F35" s="84">
        <f t="shared" si="0"/>
        <v>5804</v>
      </c>
    </row>
    <row r="36" spans="2:6" ht="17.100000000000001" customHeight="1">
      <c r="B36" s="82" t="s">
        <v>66</v>
      </c>
      <c r="C36" s="44">
        <v>1508</v>
      </c>
      <c r="D36" s="44">
        <v>928</v>
      </c>
      <c r="E36" s="44">
        <v>792</v>
      </c>
      <c r="F36" s="45">
        <f t="shared" si="0"/>
        <v>3228</v>
      </c>
    </row>
    <row r="37" spans="2:6" ht="17.100000000000001" customHeight="1">
      <c r="B37" s="82" t="s">
        <v>110</v>
      </c>
      <c r="C37" s="44">
        <v>529</v>
      </c>
      <c r="D37" s="44">
        <v>487</v>
      </c>
      <c r="E37" s="44">
        <v>105</v>
      </c>
      <c r="F37" s="45">
        <f t="shared" si="0"/>
        <v>1121</v>
      </c>
    </row>
    <row r="38" spans="2:6" ht="17.100000000000001" customHeight="1">
      <c r="B38" s="82" t="s">
        <v>111</v>
      </c>
      <c r="C38" s="44">
        <v>532</v>
      </c>
      <c r="D38" s="44">
        <v>802</v>
      </c>
      <c r="E38" s="44">
        <v>121</v>
      </c>
      <c r="F38" s="45">
        <f t="shared" si="0"/>
        <v>1455</v>
      </c>
    </row>
    <row r="39" spans="2:6" ht="17.100000000000001" customHeight="1">
      <c r="B39" s="81" t="s">
        <v>112</v>
      </c>
      <c r="C39" s="84">
        <f>+SUM(C40:C47)</f>
        <v>1479</v>
      </c>
      <c r="D39" s="84">
        <f>+SUM(D40:D47)</f>
        <v>3555</v>
      </c>
      <c r="E39" s="84">
        <f>+SUM(E40:E47)</f>
        <v>2321</v>
      </c>
      <c r="F39" s="84">
        <f t="shared" si="0"/>
        <v>7355</v>
      </c>
    </row>
    <row r="40" spans="2:6" ht="17.100000000000001" customHeight="1">
      <c r="B40" s="82" t="s">
        <v>113</v>
      </c>
      <c r="C40" s="44">
        <v>121</v>
      </c>
      <c r="D40" s="44">
        <v>61</v>
      </c>
      <c r="E40" s="44">
        <v>1</v>
      </c>
      <c r="F40" s="45">
        <f t="shared" si="0"/>
        <v>183</v>
      </c>
    </row>
    <row r="41" spans="2:6" ht="24" customHeight="1">
      <c r="B41" s="83" t="s">
        <v>114</v>
      </c>
      <c r="C41" s="44">
        <v>353</v>
      </c>
      <c r="D41" s="44">
        <v>72</v>
      </c>
      <c r="E41" s="44">
        <v>43</v>
      </c>
      <c r="F41" s="45">
        <f t="shared" si="0"/>
        <v>468</v>
      </c>
    </row>
    <row r="42" spans="2:6" ht="17.100000000000001" customHeight="1">
      <c r="B42" s="82" t="s">
        <v>115</v>
      </c>
      <c r="C42" s="44">
        <v>3</v>
      </c>
      <c r="D42" s="44">
        <v>266</v>
      </c>
      <c r="E42" s="44">
        <v>61</v>
      </c>
      <c r="F42" s="45">
        <f t="shared" si="0"/>
        <v>330</v>
      </c>
    </row>
    <row r="43" spans="2:6" ht="17.100000000000001" customHeight="1">
      <c r="B43" s="82" t="s">
        <v>116</v>
      </c>
      <c r="C43" s="44">
        <v>688</v>
      </c>
      <c r="D43" s="44">
        <v>1933</v>
      </c>
      <c r="E43" s="44">
        <v>459</v>
      </c>
      <c r="F43" s="45">
        <f t="shared" si="0"/>
        <v>3080</v>
      </c>
    </row>
    <row r="44" spans="2:6" ht="17.100000000000001" customHeight="1">
      <c r="B44" s="82" t="s">
        <v>117</v>
      </c>
      <c r="C44" s="44">
        <v>84</v>
      </c>
      <c r="D44" s="44">
        <v>96</v>
      </c>
      <c r="E44" s="44">
        <v>9</v>
      </c>
      <c r="F44" s="45">
        <f t="shared" si="0"/>
        <v>189</v>
      </c>
    </row>
    <row r="45" spans="2:6" ht="17.100000000000001" customHeight="1">
      <c r="B45" s="82" t="s">
        <v>118</v>
      </c>
      <c r="C45" s="44">
        <v>28</v>
      </c>
      <c r="D45" s="44">
        <v>487</v>
      </c>
      <c r="E45" s="44">
        <v>190</v>
      </c>
      <c r="F45" s="45">
        <f t="shared" si="0"/>
        <v>705</v>
      </c>
    </row>
    <row r="46" spans="2:6" ht="17.100000000000001" customHeight="1">
      <c r="B46" s="82" t="s">
        <v>119</v>
      </c>
      <c r="C46" s="44">
        <v>59</v>
      </c>
      <c r="D46" s="44">
        <v>553</v>
      </c>
      <c r="E46" s="44">
        <v>1549</v>
      </c>
      <c r="F46" s="45">
        <f t="shared" si="0"/>
        <v>2161</v>
      </c>
    </row>
    <row r="47" spans="2:6" ht="17.100000000000001" customHeight="1">
      <c r="B47" s="82" t="s">
        <v>120</v>
      </c>
      <c r="C47" s="44">
        <v>143</v>
      </c>
      <c r="D47" s="44">
        <v>87</v>
      </c>
      <c r="E47" s="44">
        <v>9</v>
      </c>
      <c r="F47" s="45">
        <f t="shared" si="0"/>
        <v>239</v>
      </c>
    </row>
    <row r="48" spans="2:6" ht="17.100000000000001" customHeight="1">
      <c r="B48" s="81" t="s">
        <v>68</v>
      </c>
      <c r="C48" s="84">
        <f>+C49</f>
        <v>6420</v>
      </c>
      <c r="D48" s="84">
        <f>+D49</f>
        <v>3003</v>
      </c>
      <c r="E48" s="84">
        <f>+E49</f>
        <v>601</v>
      </c>
      <c r="F48" s="84">
        <f t="shared" si="0"/>
        <v>10024</v>
      </c>
    </row>
    <row r="49" spans="2:6" ht="17.100000000000001" customHeight="1">
      <c r="B49" s="82" t="s">
        <v>121</v>
      </c>
      <c r="C49" s="44">
        <v>6420</v>
      </c>
      <c r="D49" s="44">
        <v>3003</v>
      </c>
      <c r="E49" s="44">
        <v>601</v>
      </c>
      <c r="F49" s="45">
        <f t="shared" si="0"/>
        <v>10024</v>
      </c>
    </row>
    <row r="50" spans="2:6" ht="17.100000000000001" customHeight="1">
      <c r="B50" s="81" t="s">
        <v>69</v>
      </c>
      <c r="C50" s="84">
        <f>+C51</f>
        <v>2770</v>
      </c>
      <c r="D50" s="84">
        <f>+D51</f>
        <v>7837</v>
      </c>
      <c r="E50" s="84">
        <f>+E51</f>
        <v>1884</v>
      </c>
      <c r="F50" s="84">
        <f t="shared" si="0"/>
        <v>12491</v>
      </c>
    </row>
    <row r="51" spans="2:6" ht="17.100000000000001" customHeight="1">
      <c r="B51" s="82" t="s">
        <v>122</v>
      </c>
      <c r="C51" s="44">
        <v>2770</v>
      </c>
      <c r="D51" s="44">
        <v>7837</v>
      </c>
      <c r="E51" s="44">
        <v>1884</v>
      </c>
      <c r="F51" s="45">
        <f t="shared" si="0"/>
        <v>12491</v>
      </c>
    </row>
    <row r="52" spans="2:6" ht="17.100000000000001" customHeight="1">
      <c r="B52" s="81" t="s">
        <v>70</v>
      </c>
      <c r="C52" s="84">
        <f>+C53</f>
        <v>454</v>
      </c>
      <c r="D52" s="84">
        <f>+D53</f>
        <v>1235</v>
      </c>
      <c r="E52" s="84">
        <f>+E53</f>
        <v>400</v>
      </c>
      <c r="F52" s="84">
        <f t="shared" si="0"/>
        <v>2089</v>
      </c>
    </row>
    <row r="53" spans="2:6" ht="17.100000000000001" customHeight="1">
      <c r="B53" s="82" t="s">
        <v>70</v>
      </c>
      <c r="C53" s="44">
        <v>454</v>
      </c>
      <c r="D53" s="44">
        <v>1235</v>
      </c>
      <c r="E53" s="44">
        <v>400</v>
      </c>
      <c r="F53" s="45">
        <f t="shared" si="0"/>
        <v>2089</v>
      </c>
    </row>
    <row r="54" spans="2:6" ht="24.9" customHeight="1" thickBot="1">
      <c r="B54" s="49" t="s">
        <v>3</v>
      </c>
      <c r="C54" s="50">
        <f>SUM(C13,C18,C25,C29,C35,C39,C48,C50,C52)</f>
        <v>32424</v>
      </c>
      <c r="D54" s="50">
        <f t="shared" ref="D54:F54" si="1">SUM(D13,D18,D25,D29,D35,D39,D48,D50,D52)</f>
        <v>33689</v>
      </c>
      <c r="E54" s="50">
        <f t="shared" si="1"/>
        <v>11408</v>
      </c>
      <c r="F54" s="79">
        <f t="shared" si="1"/>
        <v>77521</v>
      </c>
    </row>
    <row r="55" spans="2:6" ht="16.5" customHeight="1">
      <c r="B55" s="48" t="s">
        <v>168</v>
      </c>
      <c r="C55" s="30"/>
      <c r="D55" s="30"/>
      <c r="E55" s="30"/>
      <c r="F55" s="30"/>
    </row>
    <row r="56" spans="2:6">
      <c r="B56" s="35"/>
      <c r="C56" s="36"/>
      <c r="D56" s="36"/>
      <c r="E56" s="36"/>
      <c r="F56" s="36"/>
    </row>
  </sheetData>
  <mergeCells count="1">
    <mergeCell ref="B10:F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Difusión.&amp;"NewsGotT,Negrita" Año 2023 | &amp;P</oddFooter>
  </headerFooter>
  <rowBreaks count="1" manualBreakCount="1">
    <brk id="47" max="5" man="1"/>
  </rowBreaks>
  <colBreaks count="1" manualBreakCount="1">
    <brk id="1" max="54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Y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30" style="15" customWidth="1"/>
    <col min="3" max="10" width="9.33203125" style="16" customWidth="1"/>
    <col min="11" max="11" width="9.33203125" style="17" customWidth="1"/>
    <col min="12" max="12" width="8" style="117" customWidth="1"/>
    <col min="13" max="23" width="11.44140625" style="54"/>
    <col min="24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25" ht="16.350000000000001" customHeight="1"/>
    <row r="2" spans="2:25" ht="16.350000000000001" customHeight="1"/>
    <row r="3" spans="2:25" ht="16.2" customHeight="1"/>
    <row r="4" spans="2:25" ht="16.2" customHeight="1"/>
    <row r="5" spans="2:25" ht="16.2" customHeight="1"/>
    <row r="6" spans="2:25" ht="16.2" customHeight="1">
      <c r="B6" s="39" t="s">
        <v>16</v>
      </c>
    </row>
    <row r="7" spans="2:25" ht="17.100000000000001" customHeight="1">
      <c r="B7" s="40" t="s">
        <v>169</v>
      </c>
    </row>
    <row r="8" spans="2:25" ht="16.2" customHeight="1">
      <c r="B8" s="20"/>
    </row>
    <row r="9" spans="2:25" ht="22.5" customHeight="1">
      <c r="B9" s="127" t="s">
        <v>157</v>
      </c>
      <c r="C9" s="128"/>
      <c r="D9" s="128"/>
      <c r="E9" s="128"/>
      <c r="F9" s="128"/>
      <c r="G9" s="128"/>
      <c r="H9" s="128"/>
      <c r="I9" s="128"/>
      <c r="J9" s="128"/>
      <c r="K9" s="129"/>
      <c r="L9" s="118"/>
      <c r="X9" s="52"/>
    </row>
    <row r="10" spans="2:25" ht="9.9" customHeight="1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118"/>
      <c r="X10" s="52"/>
    </row>
    <row r="11" spans="2:25" ht="22.5" customHeight="1">
      <c r="B11" s="88"/>
      <c r="C11" s="130" t="s">
        <v>139</v>
      </c>
      <c r="D11" s="130"/>
      <c r="E11" s="130"/>
      <c r="F11" s="130" t="s">
        <v>140</v>
      </c>
      <c r="G11" s="130"/>
      <c r="H11" s="130"/>
      <c r="I11" s="130" t="s">
        <v>141</v>
      </c>
      <c r="J11" s="130"/>
      <c r="K11" s="130"/>
      <c r="L11" s="118"/>
      <c r="M11" s="131" t="s">
        <v>142</v>
      </c>
      <c r="N11" s="131"/>
      <c r="O11" s="131" t="s">
        <v>143</v>
      </c>
      <c r="P11" s="131"/>
      <c r="Q11" s="131" t="s">
        <v>3</v>
      </c>
      <c r="R11" s="131"/>
      <c r="S11" s="89"/>
      <c r="T11" s="89"/>
      <c r="X11" s="52"/>
      <c r="Y11" s="54"/>
    </row>
    <row r="12" spans="2:25" s="22" customFormat="1" ht="33" customHeight="1">
      <c r="B12" s="41" t="s">
        <v>60</v>
      </c>
      <c r="C12" s="103" t="s">
        <v>144</v>
      </c>
      <c r="D12" s="103" t="s">
        <v>145</v>
      </c>
      <c r="E12" s="103" t="s">
        <v>146</v>
      </c>
      <c r="F12" s="103" t="s">
        <v>144</v>
      </c>
      <c r="G12" s="103" t="s">
        <v>145</v>
      </c>
      <c r="H12" s="103" t="s">
        <v>147</v>
      </c>
      <c r="I12" s="103" t="s">
        <v>144</v>
      </c>
      <c r="J12" s="103" t="s">
        <v>145</v>
      </c>
      <c r="K12" s="103" t="s">
        <v>148</v>
      </c>
      <c r="L12" s="118"/>
      <c r="M12" s="90" t="s">
        <v>144</v>
      </c>
      <c r="N12" s="90" t="str">
        <f>+D12</f>
        <v>Mujeres</v>
      </c>
      <c r="O12" s="90" t="s">
        <v>144</v>
      </c>
      <c r="P12" s="90" t="s">
        <v>145</v>
      </c>
      <c r="Q12" s="90" t="s">
        <v>144</v>
      </c>
      <c r="R12" s="90" t="s">
        <v>145</v>
      </c>
      <c r="S12" s="90" t="s">
        <v>142</v>
      </c>
      <c r="T12" s="90" t="s">
        <v>143</v>
      </c>
      <c r="U12" s="11"/>
      <c r="V12" s="11"/>
      <c r="W12" s="58"/>
      <c r="X12" s="91"/>
      <c r="Y12" s="58"/>
    </row>
    <row r="13" spans="2:25" s="22" customFormat="1" ht="6" customHeight="1">
      <c r="B13" s="92"/>
      <c r="C13" s="92"/>
      <c r="D13" s="93"/>
      <c r="E13" s="93"/>
      <c r="F13" s="93"/>
      <c r="G13" s="93"/>
      <c r="H13" s="94"/>
      <c r="I13" s="93"/>
      <c r="J13" s="93"/>
      <c r="K13" s="93"/>
      <c r="L13" s="119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58"/>
    </row>
    <row r="14" spans="2:25" s="22" customFormat="1" ht="16.5" customHeight="1">
      <c r="B14" s="82" t="s">
        <v>62</v>
      </c>
      <c r="C14" s="44">
        <v>1111</v>
      </c>
      <c r="D14" s="44">
        <v>1923</v>
      </c>
      <c r="E14" s="45">
        <f>+C14+D14</f>
        <v>3034</v>
      </c>
      <c r="F14" s="44">
        <v>130</v>
      </c>
      <c r="G14" s="44">
        <v>134</v>
      </c>
      <c r="H14" s="45">
        <f t="shared" ref="H14:H22" si="0">+F14+G14</f>
        <v>264</v>
      </c>
      <c r="I14" s="44">
        <f>+C14+F14</f>
        <v>1241</v>
      </c>
      <c r="J14" s="44">
        <f t="shared" ref="J14:J22" si="1">+D14+G14</f>
        <v>2057</v>
      </c>
      <c r="K14" s="45">
        <f t="shared" ref="K14:K22" si="2">+I14+J14</f>
        <v>3298</v>
      </c>
      <c r="L14" s="120"/>
      <c r="M14" s="95">
        <f>+C14/$K14</f>
        <v>0.33687083080654945</v>
      </c>
      <c r="N14" s="95">
        <f t="shared" ref="N14:N22" si="3">+D14/$K14</f>
        <v>0.58308065494238936</v>
      </c>
      <c r="O14" s="95">
        <f t="shared" ref="O14:P22" si="4">+F14/$K14</f>
        <v>3.9417828987265008E-2</v>
      </c>
      <c r="P14" s="95">
        <f t="shared" si="4"/>
        <v>4.0630685263796242E-2</v>
      </c>
      <c r="Q14" s="95">
        <f t="shared" ref="Q14:R22" si="5">+I14/$K14</f>
        <v>0.37628865979381443</v>
      </c>
      <c r="R14" s="95">
        <f t="shared" si="5"/>
        <v>0.62371134020618557</v>
      </c>
      <c r="S14" s="95">
        <f>+E14/$K14</f>
        <v>0.9199514857489387</v>
      </c>
      <c r="T14" s="95">
        <f t="shared" ref="T14:T22" si="6">+H14/$K14</f>
        <v>8.0048514251061242E-2</v>
      </c>
      <c r="U14" s="95"/>
      <c r="V14" s="96" t="s">
        <v>149</v>
      </c>
      <c r="W14" s="58"/>
      <c r="X14" s="91"/>
      <c r="Y14" s="58"/>
    </row>
    <row r="15" spans="2:25" s="26" customFormat="1" ht="16.5" customHeight="1">
      <c r="B15" s="82" t="s">
        <v>63</v>
      </c>
      <c r="C15" s="44">
        <v>6887</v>
      </c>
      <c r="D15" s="44">
        <v>6270</v>
      </c>
      <c r="E15" s="45">
        <f t="shared" ref="E15:E22" si="7">+C15+D15</f>
        <v>13157</v>
      </c>
      <c r="F15" s="44">
        <v>2948</v>
      </c>
      <c r="G15" s="44">
        <v>3038</v>
      </c>
      <c r="H15" s="45">
        <f t="shared" si="0"/>
        <v>5986</v>
      </c>
      <c r="I15" s="44">
        <f t="shared" ref="I15:I22" si="8">+C15+F15</f>
        <v>9835</v>
      </c>
      <c r="J15" s="44">
        <f t="shared" si="1"/>
        <v>9308</v>
      </c>
      <c r="K15" s="45">
        <f t="shared" si="2"/>
        <v>19143</v>
      </c>
      <c r="L15" s="120"/>
      <c r="M15" s="95">
        <f>+C15/$K15</f>
        <v>0.35976597189573212</v>
      </c>
      <c r="N15" s="95">
        <f>+D15/$K15</f>
        <v>0.32753486914276758</v>
      </c>
      <c r="O15" s="95">
        <f t="shared" si="4"/>
        <v>0.15399885075484512</v>
      </c>
      <c r="P15" s="95">
        <f t="shared" si="4"/>
        <v>0.15870030820665518</v>
      </c>
      <c r="Q15" s="95">
        <f t="shared" si="5"/>
        <v>0.51376482265057721</v>
      </c>
      <c r="R15" s="95">
        <f t="shared" si="5"/>
        <v>0.48623517734942279</v>
      </c>
      <c r="S15" s="95">
        <f t="shared" ref="S15:S22" si="9">+E15/$K15</f>
        <v>0.68730084103849975</v>
      </c>
      <c r="T15" s="95">
        <f t="shared" si="6"/>
        <v>0.3126991589615003</v>
      </c>
      <c r="U15" s="95"/>
      <c r="V15" s="64" t="s">
        <v>63</v>
      </c>
      <c r="W15" s="11"/>
      <c r="X15" s="97"/>
      <c r="Y15" s="11"/>
    </row>
    <row r="16" spans="2:25" s="26" customFormat="1" ht="16.5" customHeight="1">
      <c r="B16" s="82" t="s">
        <v>64</v>
      </c>
      <c r="C16" s="44">
        <v>1545</v>
      </c>
      <c r="D16" s="44">
        <v>1582</v>
      </c>
      <c r="E16" s="45">
        <f t="shared" si="7"/>
        <v>3127</v>
      </c>
      <c r="F16" s="44">
        <v>3228</v>
      </c>
      <c r="G16" s="44">
        <v>2556</v>
      </c>
      <c r="H16" s="45">
        <f t="shared" si="0"/>
        <v>5784</v>
      </c>
      <c r="I16" s="44">
        <f t="shared" si="8"/>
        <v>4773</v>
      </c>
      <c r="J16" s="44">
        <f t="shared" si="1"/>
        <v>4138</v>
      </c>
      <c r="K16" s="45">
        <f t="shared" si="2"/>
        <v>8911</v>
      </c>
      <c r="L16" s="120"/>
      <c r="M16" s="95">
        <f>+C16/$K16</f>
        <v>0.17338121422960387</v>
      </c>
      <c r="N16" s="95">
        <f>+D16/$K16</f>
        <v>0.17753338570306362</v>
      </c>
      <c r="O16" s="95">
        <f t="shared" si="4"/>
        <v>0.36224890584670633</v>
      </c>
      <c r="P16" s="95">
        <f t="shared" si="4"/>
        <v>0.28683649422062618</v>
      </c>
      <c r="Q16" s="95">
        <f t="shared" si="5"/>
        <v>0.53563012007631017</v>
      </c>
      <c r="R16" s="95">
        <f t="shared" si="5"/>
        <v>0.46436987992368983</v>
      </c>
      <c r="S16" s="95">
        <f t="shared" si="9"/>
        <v>0.35091459993266749</v>
      </c>
      <c r="T16" s="95">
        <f t="shared" si="6"/>
        <v>0.64908540006733251</v>
      </c>
      <c r="U16" s="95"/>
      <c r="V16" s="64" t="s">
        <v>64</v>
      </c>
      <c r="W16" s="11"/>
      <c r="X16" s="97"/>
      <c r="Y16" s="11"/>
    </row>
    <row r="17" spans="2:25" s="26" customFormat="1" ht="16.5" customHeight="1">
      <c r="B17" s="82" t="s">
        <v>65</v>
      </c>
      <c r="C17" s="44">
        <v>4018</v>
      </c>
      <c r="D17" s="44">
        <v>3314</v>
      </c>
      <c r="E17" s="45">
        <f t="shared" si="7"/>
        <v>7332</v>
      </c>
      <c r="F17" s="44">
        <v>842</v>
      </c>
      <c r="G17" s="44">
        <v>232</v>
      </c>
      <c r="H17" s="45">
        <f t="shared" si="0"/>
        <v>1074</v>
      </c>
      <c r="I17" s="44">
        <f t="shared" si="8"/>
        <v>4860</v>
      </c>
      <c r="J17" s="44">
        <f t="shared" si="1"/>
        <v>3546</v>
      </c>
      <c r="K17" s="45">
        <f t="shared" si="2"/>
        <v>8406</v>
      </c>
      <c r="L17" s="120"/>
      <c r="M17" s="95">
        <f t="shared" ref="M17:M22" si="10">+C17/$K17</f>
        <v>0.47799191054009044</v>
      </c>
      <c r="N17" s="95">
        <f t="shared" si="3"/>
        <v>0.39424220794670473</v>
      </c>
      <c r="O17" s="95">
        <f t="shared" si="4"/>
        <v>0.10016654770402093</v>
      </c>
      <c r="P17" s="95">
        <f t="shared" si="4"/>
        <v>2.7599333809183915E-2</v>
      </c>
      <c r="Q17" s="95">
        <f t="shared" si="5"/>
        <v>0.57815845824411138</v>
      </c>
      <c r="R17" s="95">
        <f t="shared" si="5"/>
        <v>0.42184154175588867</v>
      </c>
      <c r="S17" s="95">
        <f t="shared" si="9"/>
        <v>0.87223411848679511</v>
      </c>
      <c r="T17" s="95">
        <f t="shared" si="6"/>
        <v>0.12776588151320487</v>
      </c>
      <c r="U17" s="95"/>
      <c r="V17" s="64" t="s">
        <v>65</v>
      </c>
      <c r="W17" s="11"/>
      <c r="X17" s="97"/>
      <c r="Y17" s="11"/>
    </row>
    <row r="18" spans="2:25" s="26" customFormat="1" ht="16.5" customHeight="1">
      <c r="B18" s="82" t="s">
        <v>66</v>
      </c>
      <c r="C18" s="44">
        <v>2172</v>
      </c>
      <c r="D18" s="44">
        <v>2007</v>
      </c>
      <c r="E18" s="45">
        <f t="shared" si="7"/>
        <v>4179</v>
      </c>
      <c r="F18" s="44">
        <v>1143</v>
      </c>
      <c r="G18" s="44">
        <v>482</v>
      </c>
      <c r="H18" s="45">
        <f t="shared" si="0"/>
        <v>1625</v>
      </c>
      <c r="I18" s="44">
        <f t="shared" si="8"/>
        <v>3315</v>
      </c>
      <c r="J18" s="44">
        <f t="shared" si="1"/>
        <v>2489</v>
      </c>
      <c r="K18" s="45">
        <f t="shared" si="2"/>
        <v>5804</v>
      </c>
      <c r="L18" s="120"/>
      <c r="M18" s="95">
        <f t="shared" si="10"/>
        <v>0.37422467263955894</v>
      </c>
      <c r="N18" s="95">
        <f t="shared" si="3"/>
        <v>0.34579600275671951</v>
      </c>
      <c r="O18" s="95">
        <f t="shared" si="4"/>
        <v>0.19693314955203309</v>
      </c>
      <c r="P18" s="95">
        <f t="shared" si="4"/>
        <v>8.3046175051688487E-2</v>
      </c>
      <c r="Q18" s="95">
        <f t="shared" si="5"/>
        <v>0.57115782219159206</v>
      </c>
      <c r="R18" s="95">
        <f t="shared" si="5"/>
        <v>0.428842177808408</v>
      </c>
      <c r="S18" s="95">
        <f t="shared" si="9"/>
        <v>0.72002067539627845</v>
      </c>
      <c r="T18" s="95">
        <f t="shared" si="6"/>
        <v>0.27997932460372155</v>
      </c>
      <c r="U18" s="95"/>
      <c r="V18" s="64" t="s">
        <v>66</v>
      </c>
      <c r="W18" s="11"/>
      <c r="X18" s="97"/>
      <c r="Y18" s="11"/>
    </row>
    <row r="19" spans="2:25" s="26" customFormat="1" ht="16.5" customHeight="1">
      <c r="B19" s="82" t="s">
        <v>67</v>
      </c>
      <c r="C19" s="44">
        <v>3688</v>
      </c>
      <c r="D19" s="44">
        <v>2668</v>
      </c>
      <c r="E19" s="45">
        <f t="shared" si="7"/>
        <v>6356</v>
      </c>
      <c r="F19" s="44">
        <v>748</v>
      </c>
      <c r="G19" s="44">
        <v>251</v>
      </c>
      <c r="H19" s="45">
        <f t="shared" si="0"/>
        <v>999</v>
      </c>
      <c r="I19" s="44">
        <f t="shared" si="8"/>
        <v>4436</v>
      </c>
      <c r="J19" s="44">
        <f t="shared" si="1"/>
        <v>2919</v>
      </c>
      <c r="K19" s="45">
        <f t="shared" si="2"/>
        <v>7355</v>
      </c>
      <c r="L19" s="120"/>
      <c r="M19" s="95">
        <f t="shared" si="10"/>
        <v>0.5014276002719239</v>
      </c>
      <c r="N19" s="95">
        <f t="shared" si="3"/>
        <v>0.36274643099932019</v>
      </c>
      <c r="O19" s="95">
        <f t="shared" si="4"/>
        <v>0.10169952413324269</v>
      </c>
      <c r="P19" s="95">
        <f t="shared" si="4"/>
        <v>3.4126444595513256E-2</v>
      </c>
      <c r="Q19" s="95">
        <f t="shared" si="5"/>
        <v>0.60312712440516658</v>
      </c>
      <c r="R19" s="95">
        <f t="shared" si="5"/>
        <v>0.39687287559483347</v>
      </c>
      <c r="S19" s="95">
        <f t="shared" si="9"/>
        <v>0.86417403127124404</v>
      </c>
      <c r="T19" s="95">
        <f t="shared" si="6"/>
        <v>0.13582596872875594</v>
      </c>
      <c r="U19" s="95"/>
      <c r="V19" s="64" t="s">
        <v>67</v>
      </c>
      <c r="W19" s="11"/>
      <c r="X19" s="97"/>
      <c r="Y19" s="11"/>
    </row>
    <row r="20" spans="2:25" s="26" customFormat="1" ht="16.5" customHeight="1">
      <c r="B20" s="82" t="s">
        <v>68</v>
      </c>
      <c r="C20" s="44">
        <v>3674</v>
      </c>
      <c r="D20" s="44">
        <v>2246</v>
      </c>
      <c r="E20" s="45">
        <f t="shared" si="7"/>
        <v>5920</v>
      </c>
      <c r="F20" s="44">
        <v>3059</v>
      </c>
      <c r="G20" s="44">
        <v>1045</v>
      </c>
      <c r="H20" s="45">
        <f t="shared" si="0"/>
        <v>4104</v>
      </c>
      <c r="I20" s="44">
        <f t="shared" si="8"/>
        <v>6733</v>
      </c>
      <c r="J20" s="44">
        <f t="shared" si="1"/>
        <v>3291</v>
      </c>
      <c r="K20" s="45">
        <f t="shared" si="2"/>
        <v>10024</v>
      </c>
      <c r="L20" s="120"/>
      <c r="M20" s="95">
        <f t="shared" si="10"/>
        <v>0.36652035115722265</v>
      </c>
      <c r="N20" s="95">
        <f t="shared" si="3"/>
        <v>0.22406225059856344</v>
      </c>
      <c r="O20" s="95">
        <f t="shared" si="4"/>
        <v>0.30516759776536312</v>
      </c>
      <c r="P20" s="95">
        <f t="shared" si="4"/>
        <v>0.10424980047885075</v>
      </c>
      <c r="Q20" s="95">
        <f t="shared" si="5"/>
        <v>0.67168794892258576</v>
      </c>
      <c r="R20" s="95">
        <f t="shared" si="5"/>
        <v>0.32831205107741418</v>
      </c>
      <c r="S20" s="95">
        <f t="shared" si="9"/>
        <v>0.59058260175578614</v>
      </c>
      <c r="T20" s="95">
        <f t="shared" si="6"/>
        <v>0.40941739824421386</v>
      </c>
      <c r="U20" s="95"/>
      <c r="V20" s="64" t="s">
        <v>68</v>
      </c>
      <c r="W20" s="11"/>
      <c r="X20" s="97"/>
      <c r="Y20" s="11"/>
    </row>
    <row r="21" spans="2:25" s="26" customFormat="1" ht="16.5" customHeight="1">
      <c r="B21" s="82" t="s">
        <v>69</v>
      </c>
      <c r="C21" s="44">
        <v>4584</v>
      </c>
      <c r="D21" s="44">
        <v>5863</v>
      </c>
      <c r="E21" s="45">
        <f t="shared" si="7"/>
        <v>10447</v>
      </c>
      <c r="F21" s="44">
        <v>1236</v>
      </c>
      <c r="G21" s="44">
        <v>808</v>
      </c>
      <c r="H21" s="45">
        <f t="shared" si="0"/>
        <v>2044</v>
      </c>
      <c r="I21" s="44">
        <f t="shared" si="8"/>
        <v>5820</v>
      </c>
      <c r="J21" s="44">
        <f t="shared" si="1"/>
        <v>6671</v>
      </c>
      <c r="K21" s="45">
        <f t="shared" si="2"/>
        <v>12491</v>
      </c>
      <c r="L21" s="120"/>
      <c r="M21" s="95">
        <f t="shared" si="10"/>
        <v>0.36698422864462416</v>
      </c>
      <c r="N21" s="95">
        <f t="shared" si="3"/>
        <v>0.46937795212553041</v>
      </c>
      <c r="O21" s="95">
        <f t="shared" si="4"/>
        <v>9.8951244896325355E-2</v>
      </c>
      <c r="P21" s="95">
        <f t="shared" si="4"/>
        <v>6.4686574333520139E-2</v>
      </c>
      <c r="Q21" s="95">
        <f t="shared" si="5"/>
        <v>0.4659354735409495</v>
      </c>
      <c r="R21" s="95">
        <f t="shared" si="5"/>
        <v>0.53406452645905056</v>
      </c>
      <c r="S21" s="95">
        <f t="shared" si="9"/>
        <v>0.83636218077015456</v>
      </c>
      <c r="T21" s="95">
        <f t="shared" si="6"/>
        <v>0.16363781922984549</v>
      </c>
      <c r="U21" s="95"/>
      <c r="V21" s="64" t="s">
        <v>69</v>
      </c>
      <c r="W21" s="11"/>
      <c r="X21" s="97"/>
      <c r="Y21" s="11"/>
    </row>
    <row r="22" spans="2:25" s="26" customFormat="1" ht="16.5" customHeight="1">
      <c r="B22" s="82" t="s">
        <v>150</v>
      </c>
      <c r="C22" s="44">
        <v>647</v>
      </c>
      <c r="D22" s="44">
        <v>1298</v>
      </c>
      <c r="E22" s="45">
        <f t="shared" si="7"/>
        <v>1945</v>
      </c>
      <c r="F22" s="44">
        <v>49</v>
      </c>
      <c r="G22" s="44">
        <v>95</v>
      </c>
      <c r="H22" s="45">
        <f t="shared" si="0"/>
        <v>144</v>
      </c>
      <c r="I22" s="44">
        <f t="shared" si="8"/>
        <v>696</v>
      </c>
      <c r="J22" s="44">
        <f t="shared" si="1"/>
        <v>1393</v>
      </c>
      <c r="K22" s="45">
        <f t="shared" si="2"/>
        <v>2089</v>
      </c>
      <c r="L22" s="120"/>
      <c r="M22" s="95">
        <f t="shared" si="10"/>
        <v>0.30971756821445667</v>
      </c>
      <c r="N22" s="95">
        <f t="shared" si="3"/>
        <v>0.62134992819530876</v>
      </c>
      <c r="O22" s="95">
        <f t="shared" si="4"/>
        <v>2.3456199138343705E-2</v>
      </c>
      <c r="P22" s="95">
        <f t="shared" si="4"/>
        <v>4.547630445189086E-2</v>
      </c>
      <c r="Q22" s="95">
        <f t="shared" si="5"/>
        <v>0.33317376735280041</v>
      </c>
      <c r="R22" s="95">
        <f t="shared" si="5"/>
        <v>0.66682623264719965</v>
      </c>
      <c r="S22" s="95">
        <f t="shared" si="9"/>
        <v>0.93106749640976538</v>
      </c>
      <c r="T22" s="95">
        <f t="shared" si="6"/>
        <v>6.8932503590234562E-2</v>
      </c>
      <c r="U22" s="95"/>
      <c r="V22" s="64" t="s">
        <v>70</v>
      </c>
      <c r="W22" s="11"/>
      <c r="X22" s="97"/>
      <c r="Y22" s="11"/>
    </row>
    <row r="23" spans="2:25" s="22" customFormat="1" ht="21" customHeight="1" thickBot="1">
      <c r="B23" s="49" t="s">
        <v>3</v>
      </c>
      <c r="C23" s="50">
        <f>SUM(C14:C22)</f>
        <v>28326</v>
      </c>
      <c r="D23" s="50">
        <f t="shared" ref="D23:K23" si="11">SUM(D14:D22)</f>
        <v>27171</v>
      </c>
      <c r="E23" s="50">
        <f t="shared" si="11"/>
        <v>55497</v>
      </c>
      <c r="F23" s="50">
        <f t="shared" si="11"/>
        <v>13383</v>
      </c>
      <c r="G23" s="50">
        <f t="shared" si="11"/>
        <v>8641</v>
      </c>
      <c r="H23" s="50">
        <f t="shared" si="11"/>
        <v>22024</v>
      </c>
      <c r="I23" s="50">
        <f t="shared" si="11"/>
        <v>41709</v>
      </c>
      <c r="J23" s="50">
        <f t="shared" si="11"/>
        <v>35812</v>
      </c>
      <c r="K23" s="79">
        <f t="shared" si="11"/>
        <v>77521</v>
      </c>
      <c r="L23" s="121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91"/>
    </row>
    <row r="24" spans="2:25" s="22" customFormat="1" ht="17.25" customHeight="1">
      <c r="B24" s="48" t="s">
        <v>168</v>
      </c>
      <c r="C24" s="30"/>
      <c r="D24" s="30"/>
      <c r="E24" s="30"/>
      <c r="F24" s="30"/>
      <c r="G24" s="30"/>
      <c r="H24" s="30"/>
      <c r="I24" s="30"/>
      <c r="J24" s="30"/>
      <c r="K24" s="31"/>
      <c r="L24" s="122"/>
      <c r="M24" s="68">
        <f>+C23</f>
        <v>28326</v>
      </c>
      <c r="N24" s="68">
        <f>+D23</f>
        <v>27171</v>
      </c>
      <c r="O24" s="68">
        <f>+F23</f>
        <v>13383</v>
      </c>
      <c r="P24" s="68">
        <f>+G23</f>
        <v>8641</v>
      </c>
      <c r="Q24" s="68">
        <f>+I23</f>
        <v>41709</v>
      </c>
      <c r="R24" s="68">
        <f>+J23</f>
        <v>35812</v>
      </c>
      <c r="S24" s="68">
        <f>+E23</f>
        <v>55497</v>
      </c>
      <c r="T24" s="68">
        <f>+H23</f>
        <v>22024</v>
      </c>
      <c r="U24" s="89"/>
      <c r="V24" s="58"/>
      <c r="W24" s="58"/>
      <c r="X24" s="91"/>
    </row>
    <row r="25" spans="2:25" s="26" customFormat="1" ht="9.9" customHeight="1">
      <c r="B25" s="35"/>
      <c r="C25" s="36"/>
      <c r="D25" s="36"/>
      <c r="E25" s="36"/>
      <c r="F25" s="36"/>
      <c r="G25" s="36"/>
      <c r="H25" s="36"/>
      <c r="I25" s="36"/>
      <c r="J25" s="36"/>
      <c r="K25" s="37"/>
      <c r="L25" s="123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97"/>
    </row>
    <row r="26" spans="2:25" s="26" customFormat="1" ht="22.5" customHeight="1">
      <c r="B26" s="127" t="s">
        <v>158</v>
      </c>
      <c r="C26" s="128"/>
      <c r="D26" s="128"/>
      <c r="E26" s="129"/>
      <c r="F26" s="98"/>
      <c r="G26" s="127" t="s">
        <v>151</v>
      </c>
      <c r="H26" s="128"/>
      <c r="I26" s="128"/>
      <c r="J26" s="128"/>
      <c r="K26" s="129"/>
      <c r="L26" s="118"/>
      <c r="M26" s="58"/>
      <c r="N26" s="58"/>
      <c r="O26" s="58"/>
      <c r="P26" s="58"/>
      <c r="Q26" s="58"/>
      <c r="R26" s="135"/>
      <c r="S26" s="135"/>
      <c r="T26" s="135"/>
      <c r="U26" s="135"/>
      <c r="V26" s="11"/>
      <c r="W26" s="11"/>
    </row>
    <row r="27" spans="2:25" s="26" customFormat="1" ht="16.5" customHeight="1">
      <c r="B27" s="15"/>
      <c r="C27" s="16"/>
      <c r="D27" s="16"/>
      <c r="E27" s="16"/>
      <c r="F27" s="16"/>
      <c r="G27" s="16"/>
      <c r="H27" s="16"/>
      <c r="I27" s="16"/>
      <c r="J27" s="16"/>
      <c r="K27" s="17"/>
      <c r="L27" s="117"/>
      <c r="M27" s="131" t="s">
        <v>142</v>
      </c>
      <c r="N27" s="131"/>
      <c r="O27" s="131" t="s">
        <v>152</v>
      </c>
      <c r="P27" s="131"/>
      <c r="Q27" s="54"/>
      <c r="R27" s="131" t="s">
        <v>144</v>
      </c>
      <c r="S27" s="131"/>
      <c r="T27" s="131" t="s">
        <v>145</v>
      </c>
      <c r="U27" s="131"/>
      <c r="V27" s="11"/>
      <c r="W27" s="11"/>
    </row>
    <row r="28" spans="2:25" s="26" customFormat="1" ht="16.5" customHeight="1">
      <c r="B28" s="15"/>
      <c r="C28" s="16"/>
      <c r="D28" s="16"/>
      <c r="E28" s="16"/>
      <c r="F28" s="16"/>
      <c r="G28" s="16"/>
      <c r="H28" s="16"/>
      <c r="I28" s="16"/>
      <c r="J28" s="16"/>
      <c r="K28" s="17"/>
      <c r="L28" s="117"/>
      <c r="M28" s="99" t="s">
        <v>144</v>
      </c>
      <c r="N28" s="99" t="s">
        <v>145</v>
      </c>
      <c r="O28" s="99" t="s">
        <v>144</v>
      </c>
      <c r="P28" s="99" t="s">
        <v>145</v>
      </c>
      <c r="Q28" s="100"/>
      <c r="R28" s="100" t="s">
        <v>153</v>
      </c>
      <c r="S28" s="100" t="s">
        <v>154</v>
      </c>
      <c r="T28" s="100" t="s">
        <v>153</v>
      </c>
      <c r="U28" s="100" t="s">
        <v>154</v>
      </c>
      <c r="V28" s="11"/>
      <c r="W28" s="11"/>
    </row>
    <row r="29" spans="2:25" s="26" customFormat="1" ht="16.5" customHeight="1">
      <c r="B29" s="15"/>
      <c r="C29" s="16"/>
      <c r="D29" s="16"/>
      <c r="E29" s="16"/>
      <c r="F29" s="16"/>
      <c r="G29" s="16"/>
      <c r="H29" s="16"/>
      <c r="I29" s="16"/>
      <c r="J29" s="16"/>
      <c r="K29" s="17"/>
      <c r="L29" s="117"/>
      <c r="M29" s="101">
        <f t="shared" ref="M29:M37" si="12">+M14/SUM($M14:$N14)*-1</f>
        <v>-0.36618325642715888</v>
      </c>
      <c r="N29" s="102">
        <f t="shared" ref="N29:N37" si="13">+N14/SUM($M14:$N14)</f>
        <v>0.63381674357284112</v>
      </c>
      <c r="O29" s="101">
        <f t="shared" ref="O29:O37" si="14">+O14/SUM($O14:$P14)*-1</f>
        <v>-0.49242424242424243</v>
      </c>
      <c r="P29" s="102">
        <f t="shared" ref="P29:P37" si="15">+P14/SUM($O14:$P14)</f>
        <v>0.50757575757575768</v>
      </c>
      <c r="Q29" s="100"/>
      <c r="R29" s="101">
        <f t="shared" ref="R29:R37" si="16">+M14*-1</f>
        <v>-0.33687083080654945</v>
      </c>
      <c r="S29" s="101">
        <f t="shared" ref="S29:S37" si="17">+O14*-1</f>
        <v>-3.9417828987265008E-2</v>
      </c>
      <c r="T29" s="101">
        <f t="shared" ref="T29:T37" si="18">+N14</f>
        <v>0.58308065494238936</v>
      </c>
      <c r="U29" s="101">
        <f t="shared" ref="U29:U37" si="19">+P14</f>
        <v>4.0630685263796242E-2</v>
      </c>
      <c r="V29" s="11"/>
      <c r="W29" s="11"/>
    </row>
    <row r="30" spans="2:25" s="26" customFormat="1" ht="16.5" customHeight="1">
      <c r="B30" s="15"/>
      <c r="C30" s="16"/>
      <c r="D30" s="16"/>
      <c r="E30" s="16"/>
      <c r="F30" s="16"/>
      <c r="G30" s="16"/>
      <c r="H30" s="16"/>
      <c r="I30" s="16"/>
      <c r="J30" s="16"/>
      <c r="K30" s="17"/>
      <c r="L30" s="117"/>
      <c r="M30" s="101">
        <f t="shared" si="12"/>
        <v>-0.52344759443642164</v>
      </c>
      <c r="N30" s="102">
        <f t="shared" si="13"/>
        <v>0.47655240556357831</v>
      </c>
      <c r="O30" s="101">
        <f t="shared" si="14"/>
        <v>-0.49248245907116606</v>
      </c>
      <c r="P30" s="102">
        <f t="shared" si="15"/>
        <v>0.50751754092883394</v>
      </c>
      <c r="Q30" s="100"/>
      <c r="R30" s="101">
        <f t="shared" si="16"/>
        <v>-0.35976597189573212</v>
      </c>
      <c r="S30" s="101">
        <f t="shared" si="17"/>
        <v>-0.15399885075484512</v>
      </c>
      <c r="T30" s="101">
        <f t="shared" si="18"/>
        <v>0.32753486914276758</v>
      </c>
      <c r="U30" s="101">
        <f t="shared" si="19"/>
        <v>0.15870030820665518</v>
      </c>
      <c r="V30" s="11"/>
      <c r="W30" s="11"/>
    </row>
    <row r="31" spans="2:25" s="26" customFormat="1" ht="16.5" customHeight="1">
      <c r="B31" s="15"/>
      <c r="C31" s="16"/>
      <c r="D31" s="16"/>
      <c r="E31" s="16"/>
      <c r="F31" s="16"/>
      <c r="G31" s="16"/>
      <c r="H31" s="16"/>
      <c r="I31" s="16"/>
      <c r="J31" s="16"/>
      <c r="K31" s="17"/>
      <c r="L31" s="117"/>
      <c r="M31" s="101">
        <f t="shared" si="12"/>
        <v>-0.4940837863767189</v>
      </c>
      <c r="N31" s="102">
        <f t="shared" si="13"/>
        <v>0.5059162136232811</v>
      </c>
      <c r="O31" s="101">
        <f t="shared" si="14"/>
        <v>-0.55809128630705396</v>
      </c>
      <c r="P31" s="102">
        <f t="shared" si="15"/>
        <v>0.44190871369294604</v>
      </c>
      <c r="Q31" s="100"/>
      <c r="R31" s="101">
        <f t="shared" si="16"/>
        <v>-0.17338121422960387</v>
      </c>
      <c r="S31" s="101">
        <f t="shared" si="17"/>
        <v>-0.36224890584670633</v>
      </c>
      <c r="T31" s="101">
        <f t="shared" si="18"/>
        <v>0.17753338570306362</v>
      </c>
      <c r="U31" s="101">
        <f t="shared" si="19"/>
        <v>0.28683649422062618</v>
      </c>
      <c r="V31" s="11"/>
      <c r="W31" s="11"/>
    </row>
    <row r="32" spans="2:25" s="26" customFormat="1" ht="16.5" customHeight="1">
      <c r="B32" s="15"/>
      <c r="C32" s="16"/>
      <c r="D32" s="16"/>
      <c r="E32" s="16"/>
      <c r="F32" s="16"/>
      <c r="G32" s="16"/>
      <c r="H32" s="16"/>
      <c r="I32" s="16"/>
      <c r="J32" s="16"/>
      <c r="K32" s="17"/>
      <c r="L32" s="117"/>
      <c r="M32" s="101">
        <f t="shared" si="12"/>
        <v>-0.54800872885979268</v>
      </c>
      <c r="N32" s="102">
        <f t="shared" si="13"/>
        <v>0.45199127114020726</v>
      </c>
      <c r="O32" s="101">
        <f t="shared" si="14"/>
        <v>-0.78398510242085673</v>
      </c>
      <c r="P32" s="102">
        <f t="shared" si="15"/>
        <v>0.21601489757914341</v>
      </c>
      <c r="Q32" s="100"/>
      <c r="R32" s="101">
        <f t="shared" si="16"/>
        <v>-0.47799191054009044</v>
      </c>
      <c r="S32" s="101">
        <f t="shared" si="17"/>
        <v>-0.10016654770402093</v>
      </c>
      <c r="T32" s="101">
        <f t="shared" si="18"/>
        <v>0.39424220794670473</v>
      </c>
      <c r="U32" s="101">
        <f t="shared" si="19"/>
        <v>2.7599333809183915E-2</v>
      </c>
      <c r="V32" s="11"/>
      <c r="W32" s="11"/>
    </row>
    <row r="33" spans="2:25" s="26" customFormat="1" ht="16.5" customHeight="1">
      <c r="B33" s="15"/>
      <c r="C33" s="16"/>
      <c r="D33" s="16"/>
      <c r="E33" s="16"/>
      <c r="F33" s="16"/>
      <c r="G33" s="16"/>
      <c r="H33" s="16"/>
      <c r="I33" s="16"/>
      <c r="J33" s="16"/>
      <c r="K33" s="17"/>
      <c r="L33" s="117"/>
      <c r="M33" s="101">
        <f t="shared" si="12"/>
        <v>-0.51974156496769564</v>
      </c>
      <c r="N33" s="102">
        <f t="shared" si="13"/>
        <v>0.48025843503230436</v>
      </c>
      <c r="O33" s="101">
        <f t="shared" si="14"/>
        <v>-0.7033846153846155</v>
      </c>
      <c r="P33" s="102">
        <f t="shared" si="15"/>
        <v>0.29661538461538461</v>
      </c>
      <c r="Q33" s="100"/>
      <c r="R33" s="101">
        <f t="shared" si="16"/>
        <v>-0.37422467263955894</v>
      </c>
      <c r="S33" s="101">
        <f t="shared" si="17"/>
        <v>-0.19693314955203309</v>
      </c>
      <c r="T33" s="101">
        <f t="shared" si="18"/>
        <v>0.34579600275671951</v>
      </c>
      <c r="U33" s="101">
        <f t="shared" si="19"/>
        <v>8.3046175051688487E-2</v>
      </c>
      <c r="V33" s="11"/>
      <c r="W33" s="11"/>
    </row>
    <row r="34" spans="2:25" s="33" customFormat="1" ht="16.5" customHeight="1">
      <c r="B34" s="15"/>
      <c r="C34" s="16"/>
      <c r="D34" s="16"/>
      <c r="E34" s="16"/>
      <c r="F34" s="16"/>
      <c r="G34" s="16"/>
      <c r="H34" s="16"/>
      <c r="I34" s="16"/>
      <c r="J34" s="16"/>
      <c r="K34" s="17"/>
      <c r="L34" s="117"/>
      <c r="M34" s="101">
        <f t="shared" si="12"/>
        <v>-0.58023914411579613</v>
      </c>
      <c r="N34" s="102">
        <f t="shared" si="13"/>
        <v>0.41976085588420392</v>
      </c>
      <c r="O34" s="101">
        <f t="shared" si="14"/>
        <v>-0.74874874874874864</v>
      </c>
      <c r="P34" s="102">
        <f t="shared" si="15"/>
        <v>0.2512512512512512</v>
      </c>
      <c r="Q34" s="100"/>
      <c r="R34" s="101">
        <f t="shared" si="16"/>
        <v>-0.5014276002719239</v>
      </c>
      <c r="S34" s="101">
        <f t="shared" si="17"/>
        <v>-0.10169952413324269</v>
      </c>
      <c r="T34" s="101">
        <f t="shared" si="18"/>
        <v>0.36274643099932019</v>
      </c>
      <c r="U34" s="101">
        <f t="shared" si="19"/>
        <v>3.4126444595513256E-2</v>
      </c>
      <c r="V34" s="77"/>
      <c r="W34" s="77"/>
    </row>
    <row r="35" spans="2:25" s="33" customFormat="1" ht="16.5" customHeight="1">
      <c r="B35" s="15"/>
      <c r="C35" s="16"/>
      <c r="D35" s="16"/>
      <c r="E35" s="16"/>
      <c r="F35" s="16"/>
      <c r="G35" s="16"/>
      <c r="H35" s="16"/>
      <c r="I35" s="16"/>
      <c r="J35" s="16"/>
      <c r="K35" s="17"/>
      <c r="L35" s="117"/>
      <c r="M35" s="101">
        <f t="shared" si="12"/>
        <v>-0.62060810810810818</v>
      </c>
      <c r="N35" s="102">
        <f t="shared" si="13"/>
        <v>0.37939189189189193</v>
      </c>
      <c r="O35" s="101">
        <f t="shared" si="14"/>
        <v>-0.74537037037037035</v>
      </c>
      <c r="P35" s="102">
        <f t="shared" si="15"/>
        <v>0.25462962962962965</v>
      </c>
      <c r="Q35" s="100"/>
      <c r="R35" s="101">
        <f t="shared" si="16"/>
        <v>-0.36652035115722265</v>
      </c>
      <c r="S35" s="101">
        <f t="shared" si="17"/>
        <v>-0.30516759776536312</v>
      </c>
      <c r="T35" s="101">
        <f t="shared" si="18"/>
        <v>0.22406225059856344</v>
      </c>
      <c r="U35" s="101">
        <f t="shared" si="19"/>
        <v>0.10424980047885075</v>
      </c>
      <c r="V35" s="77"/>
      <c r="W35" s="77"/>
    </row>
    <row r="36" spans="2:25" s="38" customFormat="1" ht="27.9" customHeight="1">
      <c r="B36" s="132" t="s">
        <v>155</v>
      </c>
      <c r="C36" s="133"/>
      <c r="D36" s="133"/>
      <c r="E36" s="134"/>
      <c r="F36" s="98"/>
      <c r="G36" s="132" t="s">
        <v>156</v>
      </c>
      <c r="H36" s="133"/>
      <c r="I36" s="133"/>
      <c r="J36" s="133"/>
      <c r="K36" s="134"/>
      <c r="L36" s="117"/>
      <c r="M36" s="101">
        <f t="shared" si="12"/>
        <v>-0.43878625442710828</v>
      </c>
      <c r="N36" s="102">
        <f t="shared" si="13"/>
        <v>0.56121374557289172</v>
      </c>
      <c r="O36" s="101">
        <f t="shared" si="14"/>
        <v>-0.6046966731898239</v>
      </c>
      <c r="P36" s="102">
        <f t="shared" si="15"/>
        <v>0.39530332681017616</v>
      </c>
      <c r="Q36" s="100"/>
      <c r="R36" s="101">
        <f t="shared" si="16"/>
        <v>-0.36698422864462416</v>
      </c>
      <c r="S36" s="101">
        <f t="shared" si="17"/>
        <v>-9.8951244896325355E-2</v>
      </c>
      <c r="T36" s="101">
        <f t="shared" si="18"/>
        <v>0.46937795212553041</v>
      </c>
      <c r="U36" s="101">
        <f t="shared" si="19"/>
        <v>6.4686574333520139E-2</v>
      </c>
      <c r="V36" s="71"/>
      <c r="W36" s="71"/>
    </row>
    <row r="37" spans="2:25" ht="16.5" customHeight="1">
      <c r="M37" s="101">
        <f t="shared" si="12"/>
        <v>-0.33264781491002571</v>
      </c>
      <c r="N37" s="102">
        <f t="shared" si="13"/>
        <v>0.66735218508997429</v>
      </c>
      <c r="O37" s="101">
        <f t="shared" si="14"/>
        <v>-0.34027777777777779</v>
      </c>
      <c r="P37" s="102">
        <f t="shared" si="15"/>
        <v>0.65972222222222232</v>
      </c>
      <c r="Q37" s="100"/>
      <c r="R37" s="101">
        <f t="shared" si="16"/>
        <v>-0.30971756821445667</v>
      </c>
      <c r="S37" s="101">
        <f t="shared" si="17"/>
        <v>-2.3456199138343705E-2</v>
      </c>
      <c r="T37" s="101">
        <f t="shared" si="18"/>
        <v>0.62134992819530876</v>
      </c>
      <c r="U37" s="101">
        <f t="shared" si="19"/>
        <v>4.547630445189086E-2</v>
      </c>
    </row>
    <row r="38" spans="2:25" ht="16.5" customHeight="1">
      <c r="M38" s="101"/>
      <c r="N38" s="102"/>
      <c r="O38" s="101"/>
      <c r="P38" s="102"/>
      <c r="R38" s="101"/>
      <c r="S38" s="101"/>
      <c r="T38" s="101"/>
      <c r="U38" s="101"/>
    </row>
    <row r="39" spans="2:25" ht="16.5" customHeight="1">
      <c r="M39" s="101" t="e">
        <f>+#REF!/SUM(#REF!)*-1</f>
        <v>#REF!</v>
      </c>
      <c r="N39" s="102" t="e">
        <f>+#REF!/SUM(#REF!)</f>
        <v>#REF!</v>
      </c>
      <c r="O39" s="101" t="e">
        <f>+#REF!/SUM(#REF!)*-1</f>
        <v>#REF!</v>
      </c>
      <c r="P39" s="102" t="e">
        <f>+#REF!/SUM(#REF!)</f>
        <v>#REF!</v>
      </c>
      <c r="R39" s="101" t="e">
        <f>+#REF!*-1</f>
        <v>#REF!</v>
      </c>
      <c r="S39" s="101" t="e">
        <f>+#REF!*-1</f>
        <v>#REF!</v>
      </c>
      <c r="T39" s="101" t="e">
        <f>+#REF!</f>
        <v>#REF!</v>
      </c>
      <c r="U39" s="101" t="e">
        <f>+#REF!</f>
        <v>#REF!</v>
      </c>
    </row>
    <row r="40" spans="2:25" ht="16.5" customHeight="1"/>
    <row r="41" spans="2:25" ht="16.5" customHeight="1"/>
    <row r="42" spans="2:25" ht="16.5" customHeight="1"/>
    <row r="43" spans="2:25" ht="16.5" customHeight="1"/>
    <row r="44" spans="2:25" ht="16.5" customHeight="1"/>
    <row r="45" spans="2:25" ht="16.5" customHeight="1"/>
    <row r="46" spans="2:25" ht="16.5" customHeight="1"/>
    <row r="47" spans="2:25" s="17" customFormat="1" ht="16.5" customHeight="1">
      <c r="B47" s="15"/>
      <c r="C47" s="16"/>
      <c r="D47" s="16"/>
      <c r="E47" s="16"/>
      <c r="F47" s="16"/>
      <c r="G47" s="16"/>
      <c r="H47" s="16"/>
      <c r="I47" s="16"/>
      <c r="J47" s="16"/>
      <c r="L47" s="117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18"/>
      <c r="Y47" s="18"/>
    </row>
    <row r="48" spans="2:25" s="17" customFormat="1" ht="22.5" customHeight="1">
      <c r="B48" s="127" t="s">
        <v>159</v>
      </c>
      <c r="C48" s="128"/>
      <c r="D48" s="128"/>
      <c r="E48" s="128"/>
      <c r="F48" s="128"/>
      <c r="G48" s="128"/>
      <c r="H48" s="128"/>
      <c r="I48" s="128"/>
      <c r="J48" s="128"/>
      <c r="K48" s="129"/>
      <c r="L48" s="117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18"/>
      <c r="Y48" s="18"/>
    </row>
    <row r="49" spans="2:25" s="17" customFormat="1" ht="16.5" customHeight="1">
      <c r="B49" s="15"/>
      <c r="C49" s="16"/>
      <c r="D49" s="16"/>
      <c r="E49" s="16"/>
      <c r="F49" s="16"/>
      <c r="G49" s="16"/>
      <c r="H49" s="16"/>
      <c r="I49" s="16"/>
      <c r="J49" s="16"/>
      <c r="L49" s="117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18"/>
      <c r="Y49" s="18"/>
    </row>
    <row r="50" spans="2:25" s="17" customFormat="1" ht="16.5" customHeight="1">
      <c r="B50" s="15"/>
      <c r="C50" s="16"/>
      <c r="D50" s="16"/>
      <c r="E50" s="16"/>
      <c r="F50" s="16"/>
      <c r="G50" s="16"/>
      <c r="H50" s="16"/>
      <c r="I50" s="16"/>
      <c r="J50" s="16"/>
      <c r="L50" s="117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18"/>
      <c r="Y50" s="18"/>
    </row>
    <row r="51" spans="2:25" s="17" customFormat="1" ht="16.5" customHeight="1">
      <c r="B51" s="15"/>
      <c r="C51" s="16"/>
      <c r="D51" s="16"/>
      <c r="E51" s="16"/>
      <c r="F51" s="16"/>
      <c r="G51" s="16"/>
      <c r="H51" s="16"/>
      <c r="I51" s="16"/>
      <c r="J51" s="16"/>
      <c r="L51" s="117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18"/>
      <c r="Y51" s="18"/>
    </row>
    <row r="52" spans="2:25" s="17" customFormat="1" ht="16.5" customHeight="1">
      <c r="B52" s="15"/>
      <c r="C52" s="16"/>
      <c r="D52" s="16"/>
      <c r="E52" s="16"/>
      <c r="F52" s="16"/>
      <c r="G52" s="16"/>
      <c r="H52" s="16"/>
      <c r="I52" s="16"/>
      <c r="J52" s="16"/>
      <c r="L52" s="117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18"/>
      <c r="Y52" s="18"/>
    </row>
    <row r="53" spans="2:25" s="17" customFormat="1" ht="16.5" customHeight="1">
      <c r="B53" s="15"/>
      <c r="C53" s="16"/>
      <c r="D53" s="16"/>
      <c r="E53" s="16"/>
      <c r="F53" s="16"/>
      <c r="G53" s="16"/>
      <c r="H53" s="16"/>
      <c r="I53" s="16"/>
      <c r="J53" s="16"/>
      <c r="L53" s="117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18"/>
      <c r="Y53" s="18"/>
    </row>
    <row r="54" spans="2:25" s="17" customFormat="1" ht="16.5" customHeight="1">
      <c r="B54" s="15"/>
      <c r="C54" s="16"/>
      <c r="D54" s="16"/>
      <c r="E54" s="16"/>
      <c r="F54" s="16"/>
      <c r="G54" s="16"/>
      <c r="H54" s="16"/>
      <c r="I54" s="16"/>
      <c r="J54" s="16"/>
      <c r="L54" s="117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18"/>
      <c r="Y54" s="18"/>
    </row>
    <row r="55" spans="2:25" s="17" customFormat="1" ht="16.5" customHeight="1">
      <c r="B55" s="15"/>
      <c r="C55" s="16"/>
      <c r="D55" s="16"/>
      <c r="E55" s="16"/>
      <c r="F55" s="16"/>
      <c r="G55" s="16"/>
      <c r="H55" s="16"/>
      <c r="I55" s="16"/>
      <c r="J55" s="16"/>
      <c r="L55" s="117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18"/>
      <c r="Y55" s="18"/>
    </row>
    <row r="56" spans="2:25" s="17" customFormat="1" ht="16.5" customHeight="1">
      <c r="B56" s="15"/>
      <c r="C56" s="16"/>
      <c r="D56" s="16"/>
      <c r="E56" s="16"/>
      <c r="F56" s="16"/>
      <c r="G56" s="16"/>
      <c r="H56" s="16"/>
      <c r="I56" s="16"/>
      <c r="J56" s="16"/>
      <c r="L56" s="117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18"/>
      <c r="Y56" s="18"/>
    </row>
    <row r="57" spans="2:25" s="17" customFormat="1" ht="16.5" customHeight="1">
      <c r="B57" s="15"/>
      <c r="C57" s="16"/>
      <c r="D57" s="16"/>
      <c r="E57" s="16"/>
      <c r="F57" s="16"/>
      <c r="G57" s="16"/>
      <c r="H57" s="16"/>
      <c r="I57" s="16"/>
      <c r="J57" s="16"/>
      <c r="L57" s="117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18"/>
      <c r="Y57" s="18"/>
    </row>
  </sheetData>
  <mergeCells count="17">
    <mergeCell ref="B36:E36"/>
    <mergeCell ref="G36:K36"/>
    <mergeCell ref="B48:K48"/>
    <mergeCell ref="B26:E26"/>
    <mergeCell ref="Q11:R11"/>
    <mergeCell ref="G26:K26"/>
    <mergeCell ref="R26:U26"/>
    <mergeCell ref="M27:N27"/>
    <mergeCell ref="O27:P27"/>
    <mergeCell ref="R27:S27"/>
    <mergeCell ref="T27:U27"/>
    <mergeCell ref="O11:P11"/>
    <mergeCell ref="B9:K9"/>
    <mergeCell ref="C11:E11"/>
    <mergeCell ref="F11:H11"/>
    <mergeCell ref="I11:K11"/>
    <mergeCell ref="M11:N11"/>
  </mergeCells>
  <pageMargins left="0" right="0.19685039370078741" top="0" bottom="0" header="0" footer="0.31496062992125984"/>
  <pageSetup paperSize="9" scale="74" orientation="portrait" r:id="rId1"/>
  <headerFooter>
    <oddFooter>&amp;R&amp;"NewsGotT,Normal"&amp;10Servicio de Información y Difusión. &amp;"NewsGotT,Negrita"Año 2023 | &amp;P</oddFooter>
  </headerFooter>
  <ignoredErrors>
    <ignoredError sqref="M29:S38 T39:U39 M39:S39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4" width="9.6640625" style="16" customWidth="1"/>
    <col min="5" max="5" width="10.6640625" style="16" customWidth="1"/>
    <col min="6" max="7" width="9.6640625" style="16" customWidth="1"/>
    <col min="8" max="8" width="10.6640625" style="16" customWidth="1"/>
    <col min="9" max="10" width="9.6640625" style="16" customWidth="1"/>
    <col min="11" max="11" width="9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169</v>
      </c>
    </row>
    <row r="8" spans="2:13" ht="16.2" customHeight="1">
      <c r="B8" s="20"/>
    </row>
    <row r="9" spans="2:13" ht="16.5" customHeight="1"/>
    <row r="10" spans="2:13" ht="22.5" customHeight="1">
      <c r="B10" s="127" t="s">
        <v>160</v>
      </c>
      <c r="C10" s="128"/>
      <c r="D10" s="128"/>
      <c r="E10" s="128"/>
      <c r="F10" s="128"/>
      <c r="G10" s="128"/>
      <c r="H10" s="128"/>
      <c r="I10" s="128"/>
      <c r="J10" s="128"/>
      <c r="K10" s="129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ht="24.9" customHeight="1">
      <c r="B12" s="21"/>
      <c r="C12" s="130" t="s">
        <v>139</v>
      </c>
      <c r="D12" s="130"/>
      <c r="E12" s="130"/>
      <c r="F12" s="130" t="s">
        <v>140</v>
      </c>
      <c r="G12" s="130"/>
      <c r="H12" s="130"/>
      <c r="I12" s="130" t="s">
        <v>141</v>
      </c>
      <c r="J12" s="130"/>
      <c r="K12" s="130"/>
    </row>
    <row r="13" spans="2:13" s="22" customFormat="1" ht="28.5" customHeight="1">
      <c r="B13" s="41" t="s">
        <v>124</v>
      </c>
      <c r="C13" s="103" t="s">
        <v>144</v>
      </c>
      <c r="D13" s="103" t="s">
        <v>145</v>
      </c>
      <c r="E13" s="103" t="s">
        <v>146</v>
      </c>
      <c r="F13" s="103" t="s">
        <v>144</v>
      </c>
      <c r="G13" s="103" t="s">
        <v>145</v>
      </c>
      <c r="H13" s="103" t="s">
        <v>147</v>
      </c>
      <c r="I13" s="103" t="s">
        <v>144</v>
      </c>
      <c r="J13" s="103" t="s">
        <v>145</v>
      </c>
      <c r="K13" s="103" t="s">
        <v>148</v>
      </c>
    </row>
    <row r="14" spans="2:13" s="22" customFormat="1" ht="17.100000000000001" customHeight="1">
      <c r="B14" s="81" t="s">
        <v>62</v>
      </c>
      <c r="C14" s="84">
        <f>SUM(C15:C18)</f>
        <v>1111</v>
      </c>
      <c r="D14" s="84">
        <f t="shared" ref="D14:J14" si="0">SUM(D15:D18)</f>
        <v>1923</v>
      </c>
      <c r="E14" s="84">
        <f t="shared" si="0"/>
        <v>3034</v>
      </c>
      <c r="F14" s="84">
        <f t="shared" si="0"/>
        <v>130</v>
      </c>
      <c r="G14" s="84">
        <f t="shared" si="0"/>
        <v>134</v>
      </c>
      <c r="H14" s="84">
        <f t="shared" si="0"/>
        <v>264</v>
      </c>
      <c r="I14" s="84">
        <f t="shared" si="0"/>
        <v>1241</v>
      </c>
      <c r="J14" s="84">
        <f t="shared" si="0"/>
        <v>2057</v>
      </c>
      <c r="K14" s="84">
        <f>SUM(K15:K18)</f>
        <v>3298</v>
      </c>
      <c r="M14" s="26"/>
    </row>
    <row r="15" spans="2:13" s="26" customFormat="1" ht="17.100000000000001" customHeight="1">
      <c r="B15" s="82" t="s">
        <v>92</v>
      </c>
      <c r="C15" s="44">
        <v>279</v>
      </c>
      <c r="D15" s="44">
        <v>355</v>
      </c>
      <c r="E15" s="45">
        <f>+C15+D15</f>
        <v>634</v>
      </c>
      <c r="F15" s="44">
        <v>15</v>
      </c>
      <c r="G15" s="44">
        <v>21</v>
      </c>
      <c r="H15" s="45">
        <f>+F15+G15</f>
        <v>36</v>
      </c>
      <c r="I15" s="44">
        <f t="shared" ref="I15:J18" si="1">+C15+F15</f>
        <v>294</v>
      </c>
      <c r="J15" s="44">
        <f t="shared" si="1"/>
        <v>376</v>
      </c>
      <c r="K15" s="45">
        <f>+I15+J15</f>
        <v>670</v>
      </c>
    </row>
    <row r="16" spans="2:13" s="26" customFormat="1" ht="17.100000000000001" customHeight="1">
      <c r="B16" s="82" t="s">
        <v>93</v>
      </c>
      <c r="C16" s="44">
        <v>562</v>
      </c>
      <c r="D16" s="44">
        <v>846</v>
      </c>
      <c r="E16" s="45">
        <f>+C16+D16</f>
        <v>1408</v>
      </c>
      <c r="F16" s="44">
        <v>13</v>
      </c>
      <c r="G16" s="44">
        <v>14</v>
      </c>
      <c r="H16" s="45">
        <f>+F16+G16</f>
        <v>27</v>
      </c>
      <c r="I16" s="44">
        <f t="shared" si="1"/>
        <v>575</v>
      </c>
      <c r="J16" s="44">
        <f t="shared" si="1"/>
        <v>860</v>
      </c>
      <c r="K16" s="45">
        <f>+I16+J16</f>
        <v>1435</v>
      </c>
    </row>
    <row r="17" spans="2:12" s="26" customFormat="1" ht="17.100000000000001" customHeight="1">
      <c r="B17" s="82" t="s">
        <v>94</v>
      </c>
      <c r="C17" s="44">
        <v>102</v>
      </c>
      <c r="D17" s="44">
        <v>144</v>
      </c>
      <c r="E17" s="45">
        <f>+C17+D17</f>
        <v>246</v>
      </c>
      <c r="F17" s="44">
        <v>4</v>
      </c>
      <c r="G17" s="44">
        <v>5</v>
      </c>
      <c r="H17" s="45">
        <f>+F17+G17</f>
        <v>9</v>
      </c>
      <c r="I17" s="44">
        <f t="shared" si="1"/>
        <v>106</v>
      </c>
      <c r="J17" s="44">
        <f t="shared" si="1"/>
        <v>149</v>
      </c>
      <c r="K17" s="45">
        <f>+I17+J17</f>
        <v>255</v>
      </c>
    </row>
    <row r="18" spans="2:12" s="26" customFormat="1" ht="17.100000000000001" customHeight="1">
      <c r="B18" s="82" t="s">
        <v>95</v>
      </c>
      <c r="C18" s="44">
        <v>168</v>
      </c>
      <c r="D18" s="44">
        <v>578</v>
      </c>
      <c r="E18" s="45">
        <f>+C18+D18</f>
        <v>746</v>
      </c>
      <c r="F18" s="44">
        <v>98</v>
      </c>
      <c r="G18" s="44">
        <v>94</v>
      </c>
      <c r="H18" s="45">
        <f>+F18+G18</f>
        <v>192</v>
      </c>
      <c r="I18" s="44">
        <f t="shared" si="1"/>
        <v>266</v>
      </c>
      <c r="J18" s="44">
        <f t="shared" si="1"/>
        <v>672</v>
      </c>
      <c r="K18" s="45">
        <f>+I18+J18</f>
        <v>938</v>
      </c>
    </row>
    <row r="19" spans="2:12" s="26" customFormat="1" ht="17.100000000000001" customHeight="1">
      <c r="B19" s="81" t="s">
        <v>63</v>
      </c>
      <c r="C19" s="84">
        <f>+SUM(C20:C25)</f>
        <v>6887</v>
      </c>
      <c r="D19" s="84">
        <f t="shared" ref="D19:J19" si="2">+SUM(D20:D25)</f>
        <v>6270</v>
      </c>
      <c r="E19" s="84">
        <f t="shared" si="2"/>
        <v>13157</v>
      </c>
      <c r="F19" s="84">
        <f t="shared" si="2"/>
        <v>2948</v>
      </c>
      <c r="G19" s="84">
        <f t="shared" si="2"/>
        <v>3038</v>
      </c>
      <c r="H19" s="84">
        <f t="shared" si="2"/>
        <v>5986</v>
      </c>
      <c r="I19" s="84">
        <f t="shared" si="2"/>
        <v>9835</v>
      </c>
      <c r="J19" s="84">
        <f t="shared" si="2"/>
        <v>9308</v>
      </c>
      <c r="K19" s="84">
        <f>SUM(K20:K25)</f>
        <v>19143</v>
      </c>
    </row>
    <row r="20" spans="2:12" s="26" customFormat="1" ht="17.100000000000001" customHeight="1">
      <c r="B20" s="82" t="s">
        <v>96</v>
      </c>
      <c r="C20" s="44">
        <v>3552</v>
      </c>
      <c r="D20" s="44">
        <v>1738</v>
      </c>
      <c r="E20" s="45">
        <f t="shared" ref="E20:E25" si="3">+C20+D20</f>
        <v>5290</v>
      </c>
      <c r="F20" s="44">
        <v>888</v>
      </c>
      <c r="G20" s="44">
        <v>306</v>
      </c>
      <c r="H20" s="45">
        <f t="shared" ref="H20:H25" si="4">+F20+G20</f>
        <v>1194</v>
      </c>
      <c r="I20" s="44">
        <f t="shared" ref="I20:J25" si="5">+C20+F20</f>
        <v>4440</v>
      </c>
      <c r="J20" s="44">
        <f t="shared" si="5"/>
        <v>2044</v>
      </c>
      <c r="K20" s="45">
        <f t="shared" ref="K20:K25" si="6">+I20+J20</f>
        <v>6484</v>
      </c>
    </row>
    <row r="21" spans="2:12" s="26" customFormat="1" ht="17.100000000000001" customHeight="1">
      <c r="B21" s="83" t="s">
        <v>97</v>
      </c>
      <c r="C21" s="44">
        <v>807</v>
      </c>
      <c r="D21" s="44">
        <v>1229</v>
      </c>
      <c r="E21" s="45">
        <f t="shared" si="3"/>
        <v>2036</v>
      </c>
      <c r="F21" s="44">
        <v>613</v>
      </c>
      <c r="G21" s="44">
        <v>706</v>
      </c>
      <c r="H21" s="45">
        <f t="shared" si="4"/>
        <v>1319</v>
      </c>
      <c r="I21" s="44">
        <f t="shared" si="5"/>
        <v>1420</v>
      </c>
      <c r="J21" s="44">
        <f t="shared" si="5"/>
        <v>1935</v>
      </c>
      <c r="K21" s="45">
        <f t="shared" si="6"/>
        <v>3355</v>
      </c>
    </row>
    <row r="22" spans="2:12" s="26" customFormat="1" ht="24" customHeight="1">
      <c r="B22" s="83" t="s">
        <v>98</v>
      </c>
      <c r="C22" s="44">
        <v>744</v>
      </c>
      <c r="D22" s="44">
        <v>1148</v>
      </c>
      <c r="E22" s="45">
        <f t="shared" si="3"/>
        <v>1892</v>
      </c>
      <c r="F22" s="44">
        <v>775</v>
      </c>
      <c r="G22" s="44">
        <v>897</v>
      </c>
      <c r="H22" s="45">
        <f t="shared" si="4"/>
        <v>1672</v>
      </c>
      <c r="I22" s="44">
        <f t="shared" si="5"/>
        <v>1519</v>
      </c>
      <c r="J22" s="44">
        <f t="shared" si="5"/>
        <v>2045</v>
      </c>
      <c r="K22" s="45">
        <f t="shared" si="6"/>
        <v>3564</v>
      </c>
    </row>
    <row r="23" spans="2:12" s="26" customFormat="1" ht="17.100000000000001" customHeight="1">
      <c r="B23" s="82" t="s">
        <v>99</v>
      </c>
      <c r="C23" s="44">
        <v>1373</v>
      </c>
      <c r="D23" s="44">
        <v>1340</v>
      </c>
      <c r="E23" s="45">
        <f t="shared" si="3"/>
        <v>2713</v>
      </c>
      <c r="F23" s="44">
        <v>167</v>
      </c>
      <c r="G23" s="44">
        <v>108</v>
      </c>
      <c r="H23" s="45">
        <f t="shared" si="4"/>
        <v>275</v>
      </c>
      <c r="I23" s="44">
        <f t="shared" si="5"/>
        <v>1540</v>
      </c>
      <c r="J23" s="44">
        <f t="shared" si="5"/>
        <v>1448</v>
      </c>
      <c r="K23" s="45">
        <f t="shared" si="6"/>
        <v>2988</v>
      </c>
      <c r="L23" s="28"/>
    </row>
    <row r="24" spans="2:12" s="33" customFormat="1" ht="17.100000000000001" customHeight="1">
      <c r="B24" s="82" t="s">
        <v>100</v>
      </c>
      <c r="C24" s="44">
        <v>90</v>
      </c>
      <c r="D24" s="44">
        <v>57</v>
      </c>
      <c r="E24" s="45">
        <f t="shared" si="3"/>
        <v>147</v>
      </c>
      <c r="F24" s="44">
        <v>5</v>
      </c>
      <c r="G24" s="44">
        <v>0</v>
      </c>
      <c r="H24" s="45">
        <f t="shared" si="4"/>
        <v>5</v>
      </c>
      <c r="I24" s="44">
        <f t="shared" si="5"/>
        <v>95</v>
      </c>
      <c r="J24" s="44">
        <f t="shared" si="5"/>
        <v>57</v>
      </c>
      <c r="K24" s="45">
        <f t="shared" si="6"/>
        <v>152</v>
      </c>
    </row>
    <row r="25" spans="2:12" s="33" customFormat="1" ht="17.100000000000001" customHeight="1">
      <c r="B25" s="82" t="s">
        <v>101</v>
      </c>
      <c r="C25" s="44">
        <v>321</v>
      </c>
      <c r="D25" s="44">
        <v>758</v>
      </c>
      <c r="E25" s="45">
        <f t="shared" si="3"/>
        <v>1079</v>
      </c>
      <c r="F25" s="44">
        <v>500</v>
      </c>
      <c r="G25" s="44">
        <v>1021</v>
      </c>
      <c r="H25" s="45">
        <f t="shared" si="4"/>
        <v>1521</v>
      </c>
      <c r="I25" s="44">
        <f t="shared" si="5"/>
        <v>821</v>
      </c>
      <c r="J25" s="44">
        <f t="shared" si="5"/>
        <v>1779</v>
      </c>
      <c r="K25" s="45">
        <f t="shared" si="6"/>
        <v>2600</v>
      </c>
    </row>
    <row r="26" spans="2:12" s="38" customFormat="1" ht="17.100000000000001" customHeight="1">
      <c r="B26" s="81" t="s">
        <v>64</v>
      </c>
      <c r="C26" s="84">
        <f>+SUM(C27:C29)</f>
        <v>1545</v>
      </c>
      <c r="D26" s="84">
        <f t="shared" ref="D26:J26" si="7">+SUM(D27:D29)</f>
        <v>1582</v>
      </c>
      <c r="E26" s="84">
        <f t="shared" si="7"/>
        <v>3127</v>
      </c>
      <c r="F26" s="84">
        <f t="shared" si="7"/>
        <v>3228</v>
      </c>
      <c r="G26" s="84">
        <f t="shared" si="7"/>
        <v>2556</v>
      </c>
      <c r="H26" s="84">
        <f t="shared" si="7"/>
        <v>5784</v>
      </c>
      <c r="I26" s="84">
        <f t="shared" si="7"/>
        <v>4773</v>
      </c>
      <c r="J26" s="84">
        <f t="shared" si="7"/>
        <v>4138</v>
      </c>
      <c r="K26" s="84">
        <f>SUM(K27:K29)</f>
        <v>8911</v>
      </c>
    </row>
    <row r="27" spans="2:12" ht="17.100000000000001" customHeight="1">
      <c r="B27" s="82" t="s">
        <v>102</v>
      </c>
      <c r="C27" s="44">
        <v>394</v>
      </c>
      <c r="D27" s="44">
        <v>474</v>
      </c>
      <c r="E27" s="45">
        <f>+C27+D27</f>
        <v>868</v>
      </c>
      <c r="F27" s="44">
        <v>254</v>
      </c>
      <c r="G27" s="44">
        <v>304</v>
      </c>
      <c r="H27" s="45">
        <f>+F27+G27</f>
        <v>558</v>
      </c>
      <c r="I27" s="44">
        <f t="shared" ref="I27:J29" si="8">+C27+F27</f>
        <v>648</v>
      </c>
      <c r="J27" s="44">
        <f t="shared" si="8"/>
        <v>778</v>
      </c>
      <c r="K27" s="45">
        <f>+I27+J27</f>
        <v>1426</v>
      </c>
    </row>
    <row r="28" spans="2:12" ht="17.100000000000001" customHeight="1">
      <c r="B28" s="82" t="s">
        <v>103</v>
      </c>
      <c r="C28" s="44">
        <v>543</v>
      </c>
      <c r="D28" s="44">
        <v>532</v>
      </c>
      <c r="E28" s="45">
        <f>+C28+D28</f>
        <v>1075</v>
      </c>
      <c r="F28" s="44">
        <v>1426</v>
      </c>
      <c r="G28" s="44">
        <v>903</v>
      </c>
      <c r="H28" s="45">
        <f>+F28+G28</f>
        <v>2329</v>
      </c>
      <c r="I28" s="44">
        <f t="shared" si="8"/>
        <v>1969</v>
      </c>
      <c r="J28" s="44">
        <f t="shared" si="8"/>
        <v>1435</v>
      </c>
      <c r="K28" s="45">
        <f>+I28+J28</f>
        <v>3404</v>
      </c>
    </row>
    <row r="29" spans="2:12" ht="17.100000000000001" customHeight="1">
      <c r="B29" s="82" t="s">
        <v>104</v>
      </c>
      <c r="C29" s="44">
        <v>608</v>
      </c>
      <c r="D29" s="44">
        <v>576</v>
      </c>
      <c r="E29" s="45">
        <f>+C29+D29</f>
        <v>1184</v>
      </c>
      <c r="F29" s="44">
        <v>1548</v>
      </c>
      <c r="G29" s="44">
        <v>1349</v>
      </c>
      <c r="H29" s="45">
        <f>+F29+G29</f>
        <v>2897</v>
      </c>
      <c r="I29" s="44">
        <f t="shared" si="8"/>
        <v>2156</v>
      </c>
      <c r="J29" s="44">
        <f t="shared" si="8"/>
        <v>1925</v>
      </c>
      <c r="K29" s="45">
        <f>+I29+J29</f>
        <v>4081</v>
      </c>
    </row>
    <row r="30" spans="2:12" ht="17.100000000000001" customHeight="1">
      <c r="B30" s="81" t="s">
        <v>65</v>
      </c>
      <c r="C30" s="84">
        <f>+SUM(C31:C35)</f>
        <v>4018</v>
      </c>
      <c r="D30" s="84">
        <f t="shared" ref="D30:J30" si="9">+SUM(D31:D35)</f>
        <v>3314</v>
      </c>
      <c r="E30" s="84">
        <f t="shared" si="9"/>
        <v>7332</v>
      </c>
      <c r="F30" s="84">
        <f t="shared" si="9"/>
        <v>842</v>
      </c>
      <c r="G30" s="84">
        <f t="shared" si="9"/>
        <v>232</v>
      </c>
      <c r="H30" s="84">
        <f t="shared" si="9"/>
        <v>1074</v>
      </c>
      <c r="I30" s="84">
        <f t="shared" si="9"/>
        <v>4860</v>
      </c>
      <c r="J30" s="84">
        <f t="shared" si="9"/>
        <v>3546</v>
      </c>
      <c r="K30" s="84">
        <f>SUM(K31:K35)</f>
        <v>8406</v>
      </c>
    </row>
    <row r="31" spans="2:12" ht="24" customHeight="1">
      <c r="B31" s="83" t="s">
        <v>105</v>
      </c>
      <c r="C31" s="44">
        <v>2105</v>
      </c>
      <c r="D31" s="44">
        <v>2146</v>
      </c>
      <c r="E31" s="45">
        <f>+C31+D31</f>
        <v>4251</v>
      </c>
      <c r="F31" s="44">
        <v>179</v>
      </c>
      <c r="G31" s="44">
        <v>71</v>
      </c>
      <c r="H31" s="45">
        <f>+F31+G31</f>
        <v>250</v>
      </c>
      <c r="I31" s="44">
        <f t="shared" ref="I31:J35" si="10">+C31+F31</f>
        <v>2284</v>
      </c>
      <c r="J31" s="44">
        <f t="shared" si="10"/>
        <v>2217</v>
      </c>
      <c r="K31" s="45">
        <f>+I31+J31</f>
        <v>4501</v>
      </c>
    </row>
    <row r="32" spans="2:12" ht="24" customHeight="1">
      <c r="B32" s="83" t="s">
        <v>106</v>
      </c>
      <c r="C32" s="44">
        <v>976</v>
      </c>
      <c r="D32" s="44">
        <v>213</v>
      </c>
      <c r="E32" s="45">
        <f>+C32+D32</f>
        <v>1189</v>
      </c>
      <c r="F32" s="44">
        <v>234</v>
      </c>
      <c r="G32" s="44">
        <v>40</v>
      </c>
      <c r="H32" s="45">
        <f>+F32+G32</f>
        <v>274</v>
      </c>
      <c r="I32" s="44">
        <f t="shared" si="10"/>
        <v>1210</v>
      </c>
      <c r="J32" s="44">
        <f t="shared" si="10"/>
        <v>253</v>
      </c>
      <c r="K32" s="45">
        <f>+I32+J32</f>
        <v>1463</v>
      </c>
    </row>
    <row r="33" spans="2:11" ht="17.100000000000001" customHeight="1">
      <c r="B33" s="82" t="s">
        <v>107</v>
      </c>
      <c r="C33" s="44">
        <v>254</v>
      </c>
      <c r="D33" s="44">
        <v>331</v>
      </c>
      <c r="E33" s="45">
        <f>+C33+D33</f>
        <v>585</v>
      </c>
      <c r="F33" s="44">
        <v>100</v>
      </c>
      <c r="G33" s="44">
        <v>33</v>
      </c>
      <c r="H33" s="45">
        <f>+F33+G33</f>
        <v>133</v>
      </c>
      <c r="I33" s="44">
        <f t="shared" si="10"/>
        <v>354</v>
      </c>
      <c r="J33" s="44">
        <f t="shared" si="10"/>
        <v>364</v>
      </c>
      <c r="K33" s="45">
        <f>+I33+J33</f>
        <v>718</v>
      </c>
    </row>
    <row r="34" spans="2:11" ht="17.100000000000001" customHeight="1">
      <c r="B34" s="82" t="s">
        <v>108</v>
      </c>
      <c r="C34" s="44">
        <v>656</v>
      </c>
      <c r="D34" s="44">
        <v>614</v>
      </c>
      <c r="E34" s="45">
        <f>+C34+D34</f>
        <v>1270</v>
      </c>
      <c r="F34" s="44">
        <v>255</v>
      </c>
      <c r="G34" s="44">
        <v>80</v>
      </c>
      <c r="H34" s="45">
        <f>+F34+G34</f>
        <v>335</v>
      </c>
      <c r="I34" s="44">
        <f t="shared" si="10"/>
        <v>911</v>
      </c>
      <c r="J34" s="44">
        <f t="shared" si="10"/>
        <v>694</v>
      </c>
      <c r="K34" s="45">
        <f>+I34+J34</f>
        <v>1605</v>
      </c>
    </row>
    <row r="35" spans="2:11" ht="17.100000000000001" customHeight="1">
      <c r="B35" s="82" t="s">
        <v>109</v>
      </c>
      <c r="C35" s="44">
        <v>27</v>
      </c>
      <c r="D35" s="44">
        <v>10</v>
      </c>
      <c r="E35" s="45">
        <f>+C35+D35</f>
        <v>37</v>
      </c>
      <c r="F35" s="44">
        <v>74</v>
      </c>
      <c r="G35" s="44">
        <v>8</v>
      </c>
      <c r="H35" s="45">
        <f>+F35+G35</f>
        <v>82</v>
      </c>
      <c r="I35" s="44">
        <f t="shared" si="10"/>
        <v>101</v>
      </c>
      <c r="J35" s="44">
        <f t="shared" si="10"/>
        <v>18</v>
      </c>
      <c r="K35" s="45">
        <f>+I35+J35</f>
        <v>119</v>
      </c>
    </row>
    <row r="36" spans="2:11" ht="17.100000000000001" customHeight="1">
      <c r="B36" s="81" t="s">
        <v>66</v>
      </c>
      <c r="C36" s="84">
        <f>+SUM(C37:C39)</f>
        <v>2172</v>
      </c>
      <c r="D36" s="84">
        <f t="shared" ref="D36:J36" si="11">+SUM(D37:D39)</f>
        <v>2007</v>
      </c>
      <c r="E36" s="84">
        <f t="shared" si="11"/>
        <v>4179</v>
      </c>
      <c r="F36" s="84">
        <f t="shared" si="11"/>
        <v>1143</v>
      </c>
      <c r="G36" s="84">
        <f t="shared" si="11"/>
        <v>482</v>
      </c>
      <c r="H36" s="84">
        <f t="shared" si="11"/>
        <v>1625</v>
      </c>
      <c r="I36" s="84">
        <f t="shared" si="11"/>
        <v>3315</v>
      </c>
      <c r="J36" s="84">
        <f t="shared" si="11"/>
        <v>2489</v>
      </c>
      <c r="K36" s="84">
        <f>SUM(K37:K39)</f>
        <v>5804</v>
      </c>
    </row>
    <row r="37" spans="2:11" ht="17.100000000000001" customHeight="1">
      <c r="B37" s="82" t="s">
        <v>66</v>
      </c>
      <c r="C37" s="44">
        <v>1116</v>
      </c>
      <c r="D37" s="44">
        <v>1168</v>
      </c>
      <c r="E37" s="45">
        <f>+C37+D37</f>
        <v>2284</v>
      </c>
      <c r="F37" s="44">
        <v>646</v>
      </c>
      <c r="G37" s="44">
        <v>298</v>
      </c>
      <c r="H37" s="45">
        <f>+F37+G37</f>
        <v>944</v>
      </c>
      <c r="I37" s="44">
        <f t="shared" ref="I37:J39" si="12">+C37+F37</f>
        <v>1762</v>
      </c>
      <c r="J37" s="44">
        <f t="shared" si="12"/>
        <v>1466</v>
      </c>
      <c r="K37" s="45">
        <f>+I37+J37</f>
        <v>3228</v>
      </c>
    </row>
    <row r="38" spans="2:11" ht="17.100000000000001" customHeight="1">
      <c r="B38" s="82" t="s">
        <v>110</v>
      </c>
      <c r="C38" s="44">
        <v>475</v>
      </c>
      <c r="D38" s="44">
        <v>292</v>
      </c>
      <c r="E38" s="45">
        <f>+C38+D38</f>
        <v>767</v>
      </c>
      <c r="F38" s="44">
        <v>282</v>
      </c>
      <c r="G38" s="44">
        <v>72</v>
      </c>
      <c r="H38" s="45">
        <f>+F38+G38</f>
        <v>354</v>
      </c>
      <c r="I38" s="44">
        <f t="shared" si="12"/>
        <v>757</v>
      </c>
      <c r="J38" s="44">
        <f t="shared" si="12"/>
        <v>364</v>
      </c>
      <c r="K38" s="45">
        <f>+I38+J38</f>
        <v>1121</v>
      </c>
    </row>
    <row r="39" spans="2:11" ht="17.100000000000001" customHeight="1">
      <c r="B39" s="82" t="s">
        <v>111</v>
      </c>
      <c r="C39" s="44">
        <v>581</v>
      </c>
      <c r="D39" s="44">
        <v>547</v>
      </c>
      <c r="E39" s="45">
        <f>+C39+D39</f>
        <v>1128</v>
      </c>
      <c r="F39" s="44">
        <v>215</v>
      </c>
      <c r="G39" s="44">
        <v>112</v>
      </c>
      <c r="H39" s="45">
        <f>+F39+G39</f>
        <v>327</v>
      </c>
      <c r="I39" s="44">
        <f t="shared" si="12"/>
        <v>796</v>
      </c>
      <c r="J39" s="44">
        <f t="shared" si="12"/>
        <v>659</v>
      </c>
      <c r="K39" s="45">
        <f>+I39+J39</f>
        <v>1455</v>
      </c>
    </row>
    <row r="40" spans="2:11" ht="17.100000000000001" customHeight="1">
      <c r="B40" s="81" t="s">
        <v>112</v>
      </c>
      <c r="C40" s="84">
        <f>+SUM(C41:C48)</f>
        <v>3688</v>
      </c>
      <c r="D40" s="84">
        <f t="shared" ref="D40:J40" si="13">+SUM(D41:D48)</f>
        <v>2668</v>
      </c>
      <c r="E40" s="84">
        <f t="shared" si="13"/>
        <v>6356</v>
      </c>
      <c r="F40" s="84">
        <f t="shared" si="13"/>
        <v>748</v>
      </c>
      <c r="G40" s="84">
        <f t="shared" si="13"/>
        <v>251</v>
      </c>
      <c r="H40" s="84">
        <f t="shared" si="13"/>
        <v>999</v>
      </c>
      <c r="I40" s="84">
        <f t="shared" si="13"/>
        <v>4436</v>
      </c>
      <c r="J40" s="84">
        <f t="shared" si="13"/>
        <v>2919</v>
      </c>
      <c r="K40" s="84">
        <f>SUM(K41:K48)</f>
        <v>7355</v>
      </c>
    </row>
    <row r="41" spans="2:11" ht="17.100000000000001" customHeight="1">
      <c r="B41" s="82" t="s">
        <v>113</v>
      </c>
      <c r="C41" s="44">
        <v>62</v>
      </c>
      <c r="D41" s="44">
        <v>33</v>
      </c>
      <c r="E41" s="45">
        <f t="shared" ref="E41:E48" si="14">+C41+D41</f>
        <v>95</v>
      </c>
      <c r="F41" s="44">
        <v>71</v>
      </c>
      <c r="G41" s="44">
        <v>17</v>
      </c>
      <c r="H41" s="45">
        <f t="shared" ref="H41:H48" si="15">+F41+G41</f>
        <v>88</v>
      </c>
      <c r="I41" s="44">
        <f t="shared" ref="I41:J48" si="16">+C41+F41</f>
        <v>133</v>
      </c>
      <c r="J41" s="44">
        <f t="shared" si="16"/>
        <v>50</v>
      </c>
      <c r="K41" s="45">
        <f t="shared" ref="K41:K48" si="17">+I41+J41</f>
        <v>183</v>
      </c>
    </row>
    <row r="42" spans="2:11" ht="24" customHeight="1">
      <c r="B42" s="83" t="s">
        <v>114</v>
      </c>
      <c r="C42" s="44">
        <v>119</v>
      </c>
      <c r="D42" s="44">
        <v>126</v>
      </c>
      <c r="E42" s="45">
        <f t="shared" si="14"/>
        <v>245</v>
      </c>
      <c r="F42" s="44">
        <v>143</v>
      </c>
      <c r="G42" s="44">
        <v>80</v>
      </c>
      <c r="H42" s="45">
        <f t="shared" si="15"/>
        <v>223</v>
      </c>
      <c r="I42" s="44">
        <f t="shared" si="16"/>
        <v>262</v>
      </c>
      <c r="J42" s="44">
        <f t="shared" si="16"/>
        <v>206</v>
      </c>
      <c r="K42" s="45">
        <f t="shared" si="17"/>
        <v>468</v>
      </c>
    </row>
    <row r="43" spans="2:11" ht="17.100000000000001" customHeight="1">
      <c r="B43" s="82" t="s">
        <v>115</v>
      </c>
      <c r="C43" s="44">
        <v>249</v>
      </c>
      <c r="D43" s="44">
        <v>79</v>
      </c>
      <c r="E43" s="45">
        <f t="shared" si="14"/>
        <v>328</v>
      </c>
      <c r="F43" s="44">
        <v>2</v>
      </c>
      <c r="G43" s="44">
        <v>0</v>
      </c>
      <c r="H43" s="45">
        <f t="shared" si="15"/>
        <v>2</v>
      </c>
      <c r="I43" s="44">
        <f t="shared" si="16"/>
        <v>251</v>
      </c>
      <c r="J43" s="44">
        <f t="shared" si="16"/>
        <v>79</v>
      </c>
      <c r="K43" s="45">
        <f t="shared" si="17"/>
        <v>330</v>
      </c>
    </row>
    <row r="44" spans="2:11" ht="17.100000000000001" customHeight="1">
      <c r="B44" s="82" t="s">
        <v>116</v>
      </c>
      <c r="C44" s="44">
        <v>1338</v>
      </c>
      <c r="D44" s="44">
        <v>1241</v>
      </c>
      <c r="E44" s="45">
        <f t="shared" si="14"/>
        <v>2579</v>
      </c>
      <c r="F44" s="44">
        <v>389</v>
      </c>
      <c r="G44" s="44">
        <v>112</v>
      </c>
      <c r="H44" s="45">
        <f t="shared" si="15"/>
        <v>501</v>
      </c>
      <c r="I44" s="44">
        <f t="shared" si="16"/>
        <v>1727</v>
      </c>
      <c r="J44" s="44">
        <f t="shared" si="16"/>
        <v>1353</v>
      </c>
      <c r="K44" s="45">
        <f t="shared" si="17"/>
        <v>3080</v>
      </c>
    </row>
    <row r="45" spans="2:11" ht="17.100000000000001" customHeight="1">
      <c r="B45" s="82" t="s">
        <v>117</v>
      </c>
      <c r="C45" s="44">
        <v>82</v>
      </c>
      <c r="D45" s="44">
        <v>46</v>
      </c>
      <c r="E45" s="45">
        <f t="shared" si="14"/>
        <v>128</v>
      </c>
      <c r="F45" s="44">
        <v>52</v>
      </c>
      <c r="G45" s="44">
        <v>9</v>
      </c>
      <c r="H45" s="45">
        <f t="shared" si="15"/>
        <v>61</v>
      </c>
      <c r="I45" s="44">
        <f t="shared" si="16"/>
        <v>134</v>
      </c>
      <c r="J45" s="44">
        <f t="shared" si="16"/>
        <v>55</v>
      </c>
      <c r="K45" s="45">
        <f t="shared" si="17"/>
        <v>189</v>
      </c>
    </row>
    <row r="46" spans="2:11" ht="17.100000000000001" customHeight="1">
      <c r="B46" s="82" t="s">
        <v>118</v>
      </c>
      <c r="C46" s="44">
        <v>400</v>
      </c>
      <c r="D46" s="44">
        <v>287</v>
      </c>
      <c r="E46" s="45">
        <f t="shared" si="14"/>
        <v>687</v>
      </c>
      <c r="F46" s="44">
        <v>12</v>
      </c>
      <c r="G46" s="44">
        <v>6</v>
      </c>
      <c r="H46" s="45">
        <f t="shared" si="15"/>
        <v>18</v>
      </c>
      <c r="I46" s="44">
        <f t="shared" si="16"/>
        <v>412</v>
      </c>
      <c r="J46" s="44">
        <f t="shared" si="16"/>
        <v>293</v>
      </c>
      <c r="K46" s="45">
        <f t="shared" si="17"/>
        <v>705</v>
      </c>
    </row>
    <row r="47" spans="2:11" ht="17.100000000000001" customHeight="1">
      <c r="B47" s="82" t="s">
        <v>119</v>
      </c>
      <c r="C47" s="44">
        <v>1336</v>
      </c>
      <c r="D47" s="44">
        <v>797</v>
      </c>
      <c r="E47" s="45">
        <f t="shared" si="14"/>
        <v>2133</v>
      </c>
      <c r="F47" s="44">
        <v>23</v>
      </c>
      <c r="G47" s="44">
        <v>5</v>
      </c>
      <c r="H47" s="45">
        <f t="shared" si="15"/>
        <v>28</v>
      </c>
      <c r="I47" s="44">
        <f t="shared" si="16"/>
        <v>1359</v>
      </c>
      <c r="J47" s="44">
        <f t="shared" si="16"/>
        <v>802</v>
      </c>
      <c r="K47" s="45">
        <f t="shared" si="17"/>
        <v>2161</v>
      </c>
    </row>
    <row r="48" spans="2:11" ht="17.100000000000001" customHeight="1">
      <c r="B48" s="82" t="s">
        <v>120</v>
      </c>
      <c r="C48" s="44">
        <v>102</v>
      </c>
      <c r="D48" s="44">
        <v>59</v>
      </c>
      <c r="E48" s="45">
        <f t="shared" si="14"/>
        <v>161</v>
      </c>
      <c r="F48" s="44">
        <v>56</v>
      </c>
      <c r="G48" s="44">
        <v>22</v>
      </c>
      <c r="H48" s="45">
        <f t="shared" si="15"/>
        <v>78</v>
      </c>
      <c r="I48" s="44">
        <f t="shared" si="16"/>
        <v>158</v>
      </c>
      <c r="J48" s="44">
        <f t="shared" si="16"/>
        <v>81</v>
      </c>
      <c r="K48" s="45">
        <f t="shared" si="17"/>
        <v>239</v>
      </c>
    </row>
    <row r="49" spans="2:11" ht="17.100000000000001" customHeight="1">
      <c r="B49" s="81" t="s">
        <v>68</v>
      </c>
      <c r="C49" s="84">
        <f>+C50</f>
        <v>3674</v>
      </c>
      <c r="D49" s="84">
        <f t="shared" ref="D49:J49" si="18">+D50</f>
        <v>2246</v>
      </c>
      <c r="E49" s="84">
        <f t="shared" si="18"/>
        <v>5920</v>
      </c>
      <c r="F49" s="84">
        <f t="shared" si="18"/>
        <v>3059</v>
      </c>
      <c r="G49" s="84">
        <f t="shared" si="18"/>
        <v>1045</v>
      </c>
      <c r="H49" s="84">
        <f t="shared" si="18"/>
        <v>4104</v>
      </c>
      <c r="I49" s="84">
        <f t="shared" si="18"/>
        <v>6733</v>
      </c>
      <c r="J49" s="84">
        <f t="shared" si="18"/>
        <v>3291</v>
      </c>
      <c r="K49" s="84">
        <f>+K50</f>
        <v>10024</v>
      </c>
    </row>
    <row r="50" spans="2:11" ht="17.100000000000001" customHeight="1">
      <c r="B50" s="82" t="s">
        <v>121</v>
      </c>
      <c r="C50" s="44">
        <v>3674</v>
      </c>
      <c r="D50" s="44">
        <v>2246</v>
      </c>
      <c r="E50" s="45">
        <f>+C50+D50</f>
        <v>5920</v>
      </c>
      <c r="F50" s="44">
        <v>3059</v>
      </c>
      <c r="G50" s="44">
        <v>1045</v>
      </c>
      <c r="H50" s="45">
        <f>+F50+G50</f>
        <v>4104</v>
      </c>
      <c r="I50" s="44">
        <f>+C50+F50</f>
        <v>6733</v>
      </c>
      <c r="J50" s="44">
        <f>+D50+G50</f>
        <v>3291</v>
      </c>
      <c r="K50" s="45">
        <f>+I50+J50</f>
        <v>10024</v>
      </c>
    </row>
    <row r="51" spans="2:11" ht="17.100000000000001" customHeight="1">
      <c r="B51" s="81" t="s">
        <v>69</v>
      </c>
      <c r="C51" s="84">
        <f t="shared" ref="C51:J51" si="19">+C52</f>
        <v>4584</v>
      </c>
      <c r="D51" s="84">
        <f t="shared" si="19"/>
        <v>5863</v>
      </c>
      <c r="E51" s="84">
        <f t="shared" si="19"/>
        <v>10447</v>
      </c>
      <c r="F51" s="84">
        <f t="shared" si="19"/>
        <v>1236</v>
      </c>
      <c r="G51" s="84">
        <f t="shared" si="19"/>
        <v>808</v>
      </c>
      <c r="H51" s="84">
        <f t="shared" si="19"/>
        <v>2044</v>
      </c>
      <c r="I51" s="84">
        <f t="shared" si="19"/>
        <v>5820</v>
      </c>
      <c r="J51" s="84">
        <f t="shared" si="19"/>
        <v>6671</v>
      </c>
      <c r="K51" s="84">
        <f>+K52</f>
        <v>12491</v>
      </c>
    </row>
    <row r="52" spans="2:11" ht="17.100000000000001" customHeight="1">
      <c r="B52" s="82" t="s">
        <v>122</v>
      </c>
      <c r="C52" s="44">
        <v>4584</v>
      </c>
      <c r="D52" s="44">
        <v>5863</v>
      </c>
      <c r="E52" s="45">
        <f>+C52+D52</f>
        <v>10447</v>
      </c>
      <c r="F52" s="44">
        <v>1236</v>
      </c>
      <c r="G52" s="44">
        <v>808</v>
      </c>
      <c r="H52" s="45">
        <f>+F52+G52</f>
        <v>2044</v>
      </c>
      <c r="I52" s="44">
        <f>+C52+F52</f>
        <v>5820</v>
      </c>
      <c r="J52" s="44">
        <f>+D52+G52</f>
        <v>6671</v>
      </c>
      <c r="K52" s="45">
        <f>+I52+J52</f>
        <v>12491</v>
      </c>
    </row>
    <row r="53" spans="2:11" ht="17.100000000000001" customHeight="1">
      <c r="B53" s="81" t="s">
        <v>70</v>
      </c>
      <c r="C53" s="84">
        <f t="shared" ref="C53:J53" si="20">+C54</f>
        <v>647</v>
      </c>
      <c r="D53" s="84">
        <f t="shared" si="20"/>
        <v>1298</v>
      </c>
      <c r="E53" s="84">
        <f t="shared" si="20"/>
        <v>1945</v>
      </c>
      <c r="F53" s="84">
        <f t="shared" si="20"/>
        <v>49</v>
      </c>
      <c r="G53" s="84">
        <f t="shared" si="20"/>
        <v>95</v>
      </c>
      <c r="H53" s="84">
        <f t="shared" si="20"/>
        <v>144</v>
      </c>
      <c r="I53" s="84">
        <f t="shared" si="20"/>
        <v>696</v>
      </c>
      <c r="J53" s="84">
        <f t="shared" si="20"/>
        <v>1393</v>
      </c>
      <c r="K53" s="84">
        <f>+K54</f>
        <v>2089</v>
      </c>
    </row>
    <row r="54" spans="2:11" ht="17.100000000000001" customHeight="1">
      <c r="B54" s="82" t="s">
        <v>70</v>
      </c>
      <c r="C54" s="44">
        <v>647</v>
      </c>
      <c r="D54" s="44">
        <v>1298</v>
      </c>
      <c r="E54" s="45">
        <f>+C54+D54</f>
        <v>1945</v>
      </c>
      <c r="F54" s="44">
        <v>49</v>
      </c>
      <c r="G54" s="44">
        <v>95</v>
      </c>
      <c r="H54" s="45">
        <f>+F54+G54</f>
        <v>144</v>
      </c>
      <c r="I54" s="44">
        <f>+C54+F54</f>
        <v>696</v>
      </c>
      <c r="J54" s="44">
        <f>+D54+G54</f>
        <v>1393</v>
      </c>
      <c r="K54" s="45">
        <f>+I54+J54</f>
        <v>2089</v>
      </c>
    </row>
    <row r="55" spans="2:11" ht="24.9" customHeight="1" thickBot="1">
      <c r="B55" s="49" t="s">
        <v>3</v>
      </c>
      <c r="C55" s="50">
        <f>SUM(C14,C19,C26,C30,C36,C40,C49,C51,C53)</f>
        <v>28326</v>
      </c>
      <c r="D55" s="50">
        <f t="shared" ref="D55:K55" si="21">SUM(D14,D19,D26,D30,D36,D40,D49,D51,D53)</f>
        <v>27171</v>
      </c>
      <c r="E55" s="50">
        <f t="shared" si="21"/>
        <v>55497</v>
      </c>
      <c r="F55" s="50">
        <f t="shared" si="21"/>
        <v>13383</v>
      </c>
      <c r="G55" s="50">
        <f t="shared" si="21"/>
        <v>8641</v>
      </c>
      <c r="H55" s="50">
        <f t="shared" si="21"/>
        <v>22024</v>
      </c>
      <c r="I55" s="50">
        <f t="shared" si="21"/>
        <v>41709</v>
      </c>
      <c r="J55" s="50">
        <f t="shared" si="21"/>
        <v>35812</v>
      </c>
      <c r="K55" s="79">
        <f t="shared" si="21"/>
        <v>77521</v>
      </c>
    </row>
    <row r="56" spans="2:11" ht="16.5" customHeight="1">
      <c r="B56" s="48" t="s">
        <v>168</v>
      </c>
      <c r="C56" s="30"/>
      <c r="D56" s="30"/>
      <c r="E56" s="30"/>
      <c r="F56" s="30"/>
      <c r="G56" s="30"/>
      <c r="H56" s="30"/>
      <c r="I56" s="30"/>
      <c r="J56" s="30"/>
      <c r="K56" s="31"/>
    </row>
    <row r="57" spans="2:11">
      <c r="B57" s="35"/>
      <c r="C57" s="36"/>
      <c r="D57" s="36"/>
      <c r="E57" s="36"/>
      <c r="F57" s="36"/>
      <c r="G57" s="36"/>
      <c r="H57" s="36"/>
      <c r="I57" s="36"/>
      <c r="J57" s="36"/>
      <c r="K57" s="37"/>
    </row>
  </sheetData>
  <mergeCells count="4">
    <mergeCell ref="B10:K10"/>
    <mergeCell ref="C12:E12"/>
    <mergeCell ref="F12:H12"/>
    <mergeCell ref="I12:K12"/>
  </mergeCells>
  <pageMargins left="0" right="0.19685039370078741" top="0" bottom="0" header="0" footer="0.31496062992125984"/>
  <pageSetup paperSize="9" scale="67" orientation="portrait" r:id="rId1"/>
  <headerFooter>
    <oddFooter>&amp;R&amp;"NewsGotT,Normal"&amp;10Servicio de Información y Difusión.&amp;"NewsGotT,Negrita" Año 2023 | &amp;P</oddFooter>
  </headerFooter>
  <rowBreaks count="1" manualBreakCount="1">
    <brk id="48" max="10" man="1"/>
  </rowBreaks>
  <colBreaks count="1" manualBreakCount="1">
    <brk id="1" max="54" man="1"/>
  </colBreaks>
  <ignoredErrors>
    <ignoredError sqref="C19:K19 C26:K26 C30:K30 C36:K36 C40:K40 C49:K49 E50 C51:K51 C53:K53 H50:K50 E52 H52:K5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P57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0.88671875" style="16" customWidth="1"/>
    <col min="4" max="6" width="9.6640625" style="16" customWidth="1"/>
    <col min="7" max="7" width="0.88671875" style="16" customWidth="1"/>
    <col min="8" max="10" width="9.6640625" style="16" customWidth="1"/>
    <col min="11" max="11" width="0.88671875" style="16" customWidth="1"/>
    <col min="12" max="13" width="9.6640625" style="16" customWidth="1"/>
    <col min="14" max="14" width="9.6640625" style="17" customWidth="1"/>
    <col min="15" max="257" width="11.44140625" style="18"/>
    <col min="258" max="258" width="1" style="18" customWidth="1"/>
    <col min="259" max="259" width="19.33203125" style="18" customWidth="1"/>
    <col min="260" max="260" width="11.109375" style="18" customWidth="1"/>
    <col min="261" max="261" width="7.6640625" style="18" customWidth="1"/>
    <col min="262" max="263" width="8.44140625" style="18" customWidth="1"/>
    <col min="264" max="264" width="9.109375" style="18" customWidth="1"/>
    <col min="265" max="265" width="8.44140625" style="18" customWidth="1"/>
    <col min="266" max="267" width="7.6640625" style="18" customWidth="1"/>
    <col min="268" max="268" width="8.44140625" style="18" customWidth="1"/>
    <col min="269" max="269" width="8.109375" style="18" customWidth="1"/>
    <col min="270" max="270" width="8.44140625" style="18" customWidth="1"/>
    <col min="271" max="513" width="11.44140625" style="18"/>
    <col min="514" max="514" width="1" style="18" customWidth="1"/>
    <col min="515" max="515" width="19.33203125" style="18" customWidth="1"/>
    <col min="516" max="516" width="11.109375" style="18" customWidth="1"/>
    <col min="517" max="517" width="7.6640625" style="18" customWidth="1"/>
    <col min="518" max="519" width="8.44140625" style="18" customWidth="1"/>
    <col min="520" max="520" width="9.109375" style="18" customWidth="1"/>
    <col min="521" max="521" width="8.44140625" style="18" customWidth="1"/>
    <col min="522" max="523" width="7.6640625" style="18" customWidth="1"/>
    <col min="524" max="524" width="8.44140625" style="18" customWidth="1"/>
    <col min="525" max="525" width="8.109375" style="18" customWidth="1"/>
    <col min="526" max="526" width="8.44140625" style="18" customWidth="1"/>
    <col min="527" max="769" width="11.44140625" style="18"/>
    <col min="770" max="770" width="1" style="18" customWidth="1"/>
    <col min="771" max="771" width="19.33203125" style="18" customWidth="1"/>
    <col min="772" max="772" width="11.109375" style="18" customWidth="1"/>
    <col min="773" max="773" width="7.6640625" style="18" customWidth="1"/>
    <col min="774" max="775" width="8.44140625" style="18" customWidth="1"/>
    <col min="776" max="776" width="9.109375" style="18" customWidth="1"/>
    <col min="777" max="777" width="8.44140625" style="18" customWidth="1"/>
    <col min="778" max="779" width="7.6640625" style="18" customWidth="1"/>
    <col min="780" max="780" width="8.44140625" style="18" customWidth="1"/>
    <col min="781" max="781" width="8.109375" style="18" customWidth="1"/>
    <col min="782" max="782" width="8.44140625" style="18" customWidth="1"/>
    <col min="783" max="1025" width="11.44140625" style="18"/>
    <col min="1026" max="1026" width="1" style="18" customWidth="1"/>
    <col min="1027" max="1027" width="19.33203125" style="18" customWidth="1"/>
    <col min="1028" max="1028" width="11.109375" style="18" customWidth="1"/>
    <col min="1029" max="1029" width="7.6640625" style="18" customWidth="1"/>
    <col min="1030" max="1031" width="8.44140625" style="18" customWidth="1"/>
    <col min="1032" max="1032" width="9.109375" style="18" customWidth="1"/>
    <col min="1033" max="1033" width="8.44140625" style="18" customWidth="1"/>
    <col min="1034" max="1035" width="7.6640625" style="18" customWidth="1"/>
    <col min="1036" max="1036" width="8.44140625" style="18" customWidth="1"/>
    <col min="1037" max="1037" width="8.109375" style="18" customWidth="1"/>
    <col min="1038" max="1038" width="8.44140625" style="18" customWidth="1"/>
    <col min="1039" max="1281" width="11.44140625" style="18"/>
    <col min="1282" max="1282" width="1" style="18" customWidth="1"/>
    <col min="1283" max="1283" width="19.33203125" style="18" customWidth="1"/>
    <col min="1284" max="1284" width="11.109375" style="18" customWidth="1"/>
    <col min="1285" max="1285" width="7.6640625" style="18" customWidth="1"/>
    <col min="1286" max="1287" width="8.44140625" style="18" customWidth="1"/>
    <col min="1288" max="1288" width="9.109375" style="18" customWidth="1"/>
    <col min="1289" max="1289" width="8.44140625" style="18" customWidth="1"/>
    <col min="1290" max="1291" width="7.6640625" style="18" customWidth="1"/>
    <col min="1292" max="1292" width="8.44140625" style="18" customWidth="1"/>
    <col min="1293" max="1293" width="8.109375" style="18" customWidth="1"/>
    <col min="1294" max="1294" width="8.44140625" style="18" customWidth="1"/>
    <col min="1295" max="1537" width="11.44140625" style="18"/>
    <col min="1538" max="1538" width="1" style="18" customWidth="1"/>
    <col min="1539" max="1539" width="19.33203125" style="18" customWidth="1"/>
    <col min="1540" max="1540" width="11.109375" style="18" customWidth="1"/>
    <col min="1541" max="1541" width="7.6640625" style="18" customWidth="1"/>
    <col min="1542" max="1543" width="8.44140625" style="18" customWidth="1"/>
    <col min="1544" max="1544" width="9.109375" style="18" customWidth="1"/>
    <col min="1545" max="1545" width="8.44140625" style="18" customWidth="1"/>
    <col min="1546" max="1547" width="7.6640625" style="18" customWidth="1"/>
    <col min="1548" max="1548" width="8.44140625" style="18" customWidth="1"/>
    <col min="1549" max="1549" width="8.109375" style="18" customWidth="1"/>
    <col min="1550" max="1550" width="8.44140625" style="18" customWidth="1"/>
    <col min="1551" max="1793" width="11.44140625" style="18"/>
    <col min="1794" max="1794" width="1" style="18" customWidth="1"/>
    <col min="1795" max="1795" width="19.33203125" style="18" customWidth="1"/>
    <col min="1796" max="1796" width="11.109375" style="18" customWidth="1"/>
    <col min="1797" max="1797" width="7.6640625" style="18" customWidth="1"/>
    <col min="1798" max="1799" width="8.44140625" style="18" customWidth="1"/>
    <col min="1800" max="1800" width="9.109375" style="18" customWidth="1"/>
    <col min="1801" max="1801" width="8.44140625" style="18" customWidth="1"/>
    <col min="1802" max="1803" width="7.6640625" style="18" customWidth="1"/>
    <col min="1804" max="1804" width="8.44140625" style="18" customWidth="1"/>
    <col min="1805" max="1805" width="8.109375" style="18" customWidth="1"/>
    <col min="1806" max="1806" width="8.44140625" style="18" customWidth="1"/>
    <col min="1807" max="2049" width="11.44140625" style="18"/>
    <col min="2050" max="2050" width="1" style="18" customWidth="1"/>
    <col min="2051" max="2051" width="19.33203125" style="18" customWidth="1"/>
    <col min="2052" max="2052" width="11.109375" style="18" customWidth="1"/>
    <col min="2053" max="2053" width="7.6640625" style="18" customWidth="1"/>
    <col min="2054" max="2055" width="8.44140625" style="18" customWidth="1"/>
    <col min="2056" max="2056" width="9.109375" style="18" customWidth="1"/>
    <col min="2057" max="2057" width="8.44140625" style="18" customWidth="1"/>
    <col min="2058" max="2059" width="7.6640625" style="18" customWidth="1"/>
    <col min="2060" max="2060" width="8.44140625" style="18" customWidth="1"/>
    <col min="2061" max="2061" width="8.109375" style="18" customWidth="1"/>
    <col min="2062" max="2062" width="8.44140625" style="18" customWidth="1"/>
    <col min="2063" max="2305" width="11.44140625" style="18"/>
    <col min="2306" max="2306" width="1" style="18" customWidth="1"/>
    <col min="2307" max="2307" width="19.33203125" style="18" customWidth="1"/>
    <col min="2308" max="2308" width="11.109375" style="18" customWidth="1"/>
    <col min="2309" max="2309" width="7.6640625" style="18" customWidth="1"/>
    <col min="2310" max="2311" width="8.44140625" style="18" customWidth="1"/>
    <col min="2312" max="2312" width="9.109375" style="18" customWidth="1"/>
    <col min="2313" max="2313" width="8.44140625" style="18" customWidth="1"/>
    <col min="2314" max="2315" width="7.6640625" style="18" customWidth="1"/>
    <col min="2316" max="2316" width="8.44140625" style="18" customWidth="1"/>
    <col min="2317" max="2317" width="8.109375" style="18" customWidth="1"/>
    <col min="2318" max="2318" width="8.44140625" style="18" customWidth="1"/>
    <col min="2319" max="2561" width="11.44140625" style="18"/>
    <col min="2562" max="2562" width="1" style="18" customWidth="1"/>
    <col min="2563" max="2563" width="19.33203125" style="18" customWidth="1"/>
    <col min="2564" max="2564" width="11.109375" style="18" customWidth="1"/>
    <col min="2565" max="2565" width="7.6640625" style="18" customWidth="1"/>
    <col min="2566" max="2567" width="8.44140625" style="18" customWidth="1"/>
    <col min="2568" max="2568" width="9.109375" style="18" customWidth="1"/>
    <col min="2569" max="2569" width="8.44140625" style="18" customWidth="1"/>
    <col min="2570" max="2571" width="7.6640625" style="18" customWidth="1"/>
    <col min="2572" max="2572" width="8.44140625" style="18" customWidth="1"/>
    <col min="2573" max="2573" width="8.109375" style="18" customWidth="1"/>
    <col min="2574" max="2574" width="8.44140625" style="18" customWidth="1"/>
    <col min="2575" max="2817" width="11.44140625" style="18"/>
    <col min="2818" max="2818" width="1" style="18" customWidth="1"/>
    <col min="2819" max="2819" width="19.33203125" style="18" customWidth="1"/>
    <col min="2820" max="2820" width="11.109375" style="18" customWidth="1"/>
    <col min="2821" max="2821" width="7.6640625" style="18" customWidth="1"/>
    <col min="2822" max="2823" width="8.44140625" style="18" customWidth="1"/>
    <col min="2824" max="2824" width="9.109375" style="18" customWidth="1"/>
    <col min="2825" max="2825" width="8.44140625" style="18" customWidth="1"/>
    <col min="2826" max="2827" width="7.6640625" style="18" customWidth="1"/>
    <col min="2828" max="2828" width="8.44140625" style="18" customWidth="1"/>
    <col min="2829" max="2829" width="8.109375" style="18" customWidth="1"/>
    <col min="2830" max="2830" width="8.44140625" style="18" customWidth="1"/>
    <col min="2831" max="3073" width="11.44140625" style="18"/>
    <col min="3074" max="3074" width="1" style="18" customWidth="1"/>
    <col min="3075" max="3075" width="19.33203125" style="18" customWidth="1"/>
    <col min="3076" max="3076" width="11.109375" style="18" customWidth="1"/>
    <col min="3077" max="3077" width="7.6640625" style="18" customWidth="1"/>
    <col min="3078" max="3079" width="8.44140625" style="18" customWidth="1"/>
    <col min="3080" max="3080" width="9.109375" style="18" customWidth="1"/>
    <col min="3081" max="3081" width="8.44140625" style="18" customWidth="1"/>
    <col min="3082" max="3083" width="7.6640625" style="18" customWidth="1"/>
    <col min="3084" max="3084" width="8.44140625" style="18" customWidth="1"/>
    <col min="3085" max="3085" width="8.109375" style="18" customWidth="1"/>
    <col min="3086" max="3086" width="8.44140625" style="18" customWidth="1"/>
    <col min="3087" max="3329" width="11.44140625" style="18"/>
    <col min="3330" max="3330" width="1" style="18" customWidth="1"/>
    <col min="3331" max="3331" width="19.33203125" style="18" customWidth="1"/>
    <col min="3332" max="3332" width="11.109375" style="18" customWidth="1"/>
    <col min="3333" max="3333" width="7.6640625" style="18" customWidth="1"/>
    <col min="3334" max="3335" width="8.44140625" style="18" customWidth="1"/>
    <col min="3336" max="3336" width="9.109375" style="18" customWidth="1"/>
    <col min="3337" max="3337" width="8.44140625" style="18" customWidth="1"/>
    <col min="3338" max="3339" width="7.6640625" style="18" customWidth="1"/>
    <col min="3340" max="3340" width="8.44140625" style="18" customWidth="1"/>
    <col min="3341" max="3341" width="8.109375" style="18" customWidth="1"/>
    <col min="3342" max="3342" width="8.44140625" style="18" customWidth="1"/>
    <col min="3343" max="3585" width="11.44140625" style="18"/>
    <col min="3586" max="3586" width="1" style="18" customWidth="1"/>
    <col min="3587" max="3587" width="19.33203125" style="18" customWidth="1"/>
    <col min="3588" max="3588" width="11.109375" style="18" customWidth="1"/>
    <col min="3589" max="3589" width="7.6640625" style="18" customWidth="1"/>
    <col min="3590" max="3591" width="8.44140625" style="18" customWidth="1"/>
    <col min="3592" max="3592" width="9.109375" style="18" customWidth="1"/>
    <col min="3593" max="3593" width="8.44140625" style="18" customWidth="1"/>
    <col min="3594" max="3595" width="7.6640625" style="18" customWidth="1"/>
    <col min="3596" max="3596" width="8.44140625" style="18" customWidth="1"/>
    <col min="3597" max="3597" width="8.109375" style="18" customWidth="1"/>
    <col min="3598" max="3598" width="8.44140625" style="18" customWidth="1"/>
    <col min="3599" max="3841" width="11.44140625" style="18"/>
    <col min="3842" max="3842" width="1" style="18" customWidth="1"/>
    <col min="3843" max="3843" width="19.33203125" style="18" customWidth="1"/>
    <col min="3844" max="3844" width="11.109375" style="18" customWidth="1"/>
    <col min="3845" max="3845" width="7.6640625" style="18" customWidth="1"/>
    <col min="3846" max="3847" width="8.44140625" style="18" customWidth="1"/>
    <col min="3848" max="3848" width="9.109375" style="18" customWidth="1"/>
    <col min="3849" max="3849" width="8.44140625" style="18" customWidth="1"/>
    <col min="3850" max="3851" width="7.6640625" style="18" customWidth="1"/>
    <col min="3852" max="3852" width="8.44140625" style="18" customWidth="1"/>
    <col min="3853" max="3853" width="8.109375" style="18" customWidth="1"/>
    <col min="3854" max="3854" width="8.44140625" style="18" customWidth="1"/>
    <col min="3855" max="4097" width="11.44140625" style="18"/>
    <col min="4098" max="4098" width="1" style="18" customWidth="1"/>
    <col min="4099" max="4099" width="19.33203125" style="18" customWidth="1"/>
    <col min="4100" max="4100" width="11.109375" style="18" customWidth="1"/>
    <col min="4101" max="4101" width="7.6640625" style="18" customWidth="1"/>
    <col min="4102" max="4103" width="8.44140625" style="18" customWidth="1"/>
    <col min="4104" max="4104" width="9.109375" style="18" customWidth="1"/>
    <col min="4105" max="4105" width="8.44140625" style="18" customWidth="1"/>
    <col min="4106" max="4107" width="7.6640625" style="18" customWidth="1"/>
    <col min="4108" max="4108" width="8.44140625" style="18" customWidth="1"/>
    <col min="4109" max="4109" width="8.109375" style="18" customWidth="1"/>
    <col min="4110" max="4110" width="8.44140625" style="18" customWidth="1"/>
    <col min="4111" max="4353" width="11.44140625" style="18"/>
    <col min="4354" max="4354" width="1" style="18" customWidth="1"/>
    <col min="4355" max="4355" width="19.33203125" style="18" customWidth="1"/>
    <col min="4356" max="4356" width="11.109375" style="18" customWidth="1"/>
    <col min="4357" max="4357" width="7.6640625" style="18" customWidth="1"/>
    <col min="4358" max="4359" width="8.44140625" style="18" customWidth="1"/>
    <col min="4360" max="4360" width="9.109375" style="18" customWidth="1"/>
    <col min="4361" max="4361" width="8.44140625" style="18" customWidth="1"/>
    <col min="4362" max="4363" width="7.6640625" style="18" customWidth="1"/>
    <col min="4364" max="4364" width="8.44140625" style="18" customWidth="1"/>
    <col min="4365" max="4365" width="8.109375" style="18" customWidth="1"/>
    <col min="4366" max="4366" width="8.44140625" style="18" customWidth="1"/>
    <col min="4367" max="4609" width="11.44140625" style="18"/>
    <col min="4610" max="4610" width="1" style="18" customWidth="1"/>
    <col min="4611" max="4611" width="19.33203125" style="18" customWidth="1"/>
    <col min="4612" max="4612" width="11.109375" style="18" customWidth="1"/>
    <col min="4613" max="4613" width="7.6640625" style="18" customWidth="1"/>
    <col min="4614" max="4615" width="8.44140625" style="18" customWidth="1"/>
    <col min="4616" max="4616" width="9.109375" style="18" customWidth="1"/>
    <col min="4617" max="4617" width="8.44140625" style="18" customWidth="1"/>
    <col min="4618" max="4619" width="7.6640625" style="18" customWidth="1"/>
    <col min="4620" max="4620" width="8.44140625" style="18" customWidth="1"/>
    <col min="4621" max="4621" width="8.109375" style="18" customWidth="1"/>
    <col min="4622" max="4622" width="8.44140625" style="18" customWidth="1"/>
    <col min="4623" max="4865" width="11.44140625" style="18"/>
    <col min="4866" max="4866" width="1" style="18" customWidth="1"/>
    <col min="4867" max="4867" width="19.33203125" style="18" customWidth="1"/>
    <col min="4868" max="4868" width="11.109375" style="18" customWidth="1"/>
    <col min="4869" max="4869" width="7.6640625" style="18" customWidth="1"/>
    <col min="4870" max="4871" width="8.44140625" style="18" customWidth="1"/>
    <col min="4872" max="4872" width="9.109375" style="18" customWidth="1"/>
    <col min="4873" max="4873" width="8.44140625" style="18" customWidth="1"/>
    <col min="4874" max="4875" width="7.6640625" style="18" customWidth="1"/>
    <col min="4876" max="4876" width="8.44140625" style="18" customWidth="1"/>
    <col min="4877" max="4877" width="8.109375" style="18" customWidth="1"/>
    <col min="4878" max="4878" width="8.44140625" style="18" customWidth="1"/>
    <col min="4879" max="5121" width="11.44140625" style="18"/>
    <col min="5122" max="5122" width="1" style="18" customWidth="1"/>
    <col min="5123" max="5123" width="19.33203125" style="18" customWidth="1"/>
    <col min="5124" max="5124" width="11.109375" style="18" customWidth="1"/>
    <col min="5125" max="5125" width="7.6640625" style="18" customWidth="1"/>
    <col min="5126" max="5127" width="8.44140625" style="18" customWidth="1"/>
    <col min="5128" max="5128" width="9.109375" style="18" customWidth="1"/>
    <col min="5129" max="5129" width="8.44140625" style="18" customWidth="1"/>
    <col min="5130" max="5131" width="7.6640625" style="18" customWidth="1"/>
    <col min="5132" max="5132" width="8.44140625" style="18" customWidth="1"/>
    <col min="5133" max="5133" width="8.109375" style="18" customWidth="1"/>
    <col min="5134" max="5134" width="8.44140625" style="18" customWidth="1"/>
    <col min="5135" max="5377" width="11.44140625" style="18"/>
    <col min="5378" max="5378" width="1" style="18" customWidth="1"/>
    <col min="5379" max="5379" width="19.33203125" style="18" customWidth="1"/>
    <col min="5380" max="5380" width="11.109375" style="18" customWidth="1"/>
    <col min="5381" max="5381" width="7.6640625" style="18" customWidth="1"/>
    <col min="5382" max="5383" width="8.44140625" style="18" customWidth="1"/>
    <col min="5384" max="5384" width="9.109375" style="18" customWidth="1"/>
    <col min="5385" max="5385" width="8.44140625" style="18" customWidth="1"/>
    <col min="5386" max="5387" width="7.6640625" style="18" customWidth="1"/>
    <col min="5388" max="5388" width="8.44140625" style="18" customWidth="1"/>
    <col min="5389" max="5389" width="8.109375" style="18" customWidth="1"/>
    <col min="5390" max="5390" width="8.44140625" style="18" customWidth="1"/>
    <col min="5391" max="5633" width="11.44140625" style="18"/>
    <col min="5634" max="5634" width="1" style="18" customWidth="1"/>
    <col min="5635" max="5635" width="19.33203125" style="18" customWidth="1"/>
    <col min="5636" max="5636" width="11.109375" style="18" customWidth="1"/>
    <col min="5637" max="5637" width="7.6640625" style="18" customWidth="1"/>
    <col min="5638" max="5639" width="8.44140625" style="18" customWidth="1"/>
    <col min="5640" max="5640" width="9.109375" style="18" customWidth="1"/>
    <col min="5641" max="5641" width="8.44140625" style="18" customWidth="1"/>
    <col min="5642" max="5643" width="7.6640625" style="18" customWidth="1"/>
    <col min="5644" max="5644" width="8.44140625" style="18" customWidth="1"/>
    <col min="5645" max="5645" width="8.109375" style="18" customWidth="1"/>
    <col min="5646" max="5646" width="8.44140625" style="18" customWidth="1"/>
    <col min="5647" max="5889" width="11.44140625" style="18"/>
    <col min="5890" max="5890" width="1" style="18" customWidth="1"/>
    <col min="5891" max="5891" width="19.33203125" style="18" customWidth="1"/>
    <col min="5892" max="5892" width="11.109375" style="18" customWidth="1"/>
    <col min="5893" max="5893" width="7.6640625" style="18" customWidth="1"/>
    <col min="5894" max="5895" width="8.44140625" style="18" customWidth="1"/>
    <col min="5896" max="5896" width="9.109375" style="18" customWidth="1"/>
    <col min="5897" max="5897" width="8.44140625" style="18" customWidth="1"/>
    <col min="5898" max="5899" width="7.6640625" style="18" customWidth="1"/>
    <col min="5900" max="5900" width="8.44140625" style="18" customWidth="1"/>
    <col min="5901" max="5901" width="8.109375" style="18" customWidth="1"/>
    <col min="5902" max="5902" width="8.44140625" style="18" customWidth="1"/>
    <col min="5903" max="6145" width="11.44140625" style="18"/>
    <col min="6146" max="6146" width="1" style="18" customWidth="1"/>
    <col min="6147" max="6147" width="19.33203125" style="18" customWidth="1"/>
    <col min="6148" max="6148" width="11.109375" style="18" customWidth="1"/>
    <col min="6149" max="6149" width="7.6640625" style="18" customWidth="1"/>
    <col min="6150" max="6151" width="8.44140625" style="18" customWidth="1"/>
    <col min="6152" max="6152" width="9.109375" style="18" customWidth="1"/>
    <col min="6153" max="6153" width="8.44140625" style="18" customWidth="1"/>
    <col min="6154" max="6155" width="7.6640625" style="18" customWidth="1"/>
    <col min="6156" max="6156" width="8.44140625" style="18" customWidth="1"/>
    <col min="6157" max="6157" width="8.109375" style="18" customWidth="1"/>
    <col min="6158" max="6158" width="8.44140625" style="18" customWidth="1"/>
    <col min="6159" max="6401" width="11.44140625" style="18"/>
    <col min="6402" max="6402" width="1" style="18" customWidth="1"/>
    <col min="6403" max="6403" width="19.33203125" style="18" customWidth="1"/>
    <col min="6404" max="6404" width="11.109375" style="18" customWidth="1"/>
    <col min="6405" max="6405" width="7.6640625" style="18" customWidth="1"/>
    <col min="6406" max="6407" width="8.44140625" style="18" customWidth="1"/>
    <col min="6408" max="6408" width="9.109375" style="18" customWidth="1"/>
    <col min="6409" max="6409" width="8.44140625" style="18" customWidth="1"/>
    <col min="6410" max="6411" width="7.6640625" style="18" customWidth="1"/>
    <col min="6412" max="6412" width="8.44140625" style="18" customWidth="1"/>
    <col min="6413" max="6413" width="8.109375" style="18" customWidth="1"/>
    <col min="6414" max="6414" width="8.44140625" style="18" customWidth="1"/>
    <col min="6415" max="6657" width="11.44140625" style="18"/>
    <col min="6658" max="6658" width="1" style="18" customWidth="1"/>
    <col min="6659" max="6659" width="19.33203125" style="18" customWidth="1"/>
    <col min="6660" max="6660" width="11.109375" style="18" customWidth="1"/>
    <col min="6661" max="6661" width="7.6640625" style="18" customWidth="1"/>
    <col min="6662" max="6663" width="8.44140625" style="18" customWidth="1"/>
    <col min="6664" max="6664" width="9.109375" style="18" customWidth="1"/>
    <col min="6665" max="6665" width="8.44140625" style="18" customWidth="1"/>
    <col min="6666" max="6667" width="7.6640625" style="18" customWidth="1"/>
    <col min="6668" max="6668" width="8.44140625" style="18" customWidth="1"/>
    <col min="6669" max="6669" width="8.109375" style="18" customWidth="1"/>
    <col min="6670" max="6670" width="8.44140625" style="18" customWidth="1"/>
    <col min="6671" max="6913" width="11.44140625" style="18"/>
    <col min="6914" max="6914" width="1" style="18" customWidth="1"/>
    <col min="6915" max="6915" width="19.33203125" style="18" customWidth="1"/>
    <col min="6916" max="6916" width="11.109375" style="18" customWidth="1"/>
    <col min="6917" max="6917" width="7.6640625" style="18" customWidth="1"/>
    <col min="6918" max="6919" width="8.44140625" style="18" customWidth="1"/>
    <col min="6920" max="6920" width="9.109375" style="18" customWidth="1"/>
    <col min="6921" max="6921" width="8.44140625" style="18" customWidth="1"/>
    <col min="6922" max="6923" width="7.6640625" style="18" customWidth="1"/>
    <col min="6924" max="6924" width="8.44140625" style="18" customWidth="1"/>
    <col min="6925" max="6925" width="8.109375" style="18" customWidth="1"/>
    <col min="6926" max="6926" width="8.44140625" style="18" customWidth="1"/>
    <col min="6927" max="7169" width="11.44140625" style="18"/>
    <col min="7170" max="7170" width="1" style="18" customWidth="1"/>
    <col min="7171" max="7171" width="19.33203125" style="18" customWidth="1"/>
    <col min="7172" max="7172" width="11.109375" style="18" customWidth="1"/>
    <col min="7173" max="7173" width="7.6640625" style="18" customWidth="1"/>
    <col min="7174" max="7175" width="8.44140625" style="18" customWidth="1"/>
    <col min="7176" max="7176" width="9.109375" style="18" customWidth="1"/>
    <col min="7177" max="7177" width="8.44140625" style="18" customWidth="1"/>
    <col min="7178" max="7179" width="7.6640625" style="18" customWidth="1"/>
    <col min="7180" max="7180" width="8.44140625" style="18" customWidth="1"/>
    <col min="7181" max="7181" width="8.109375" style="18" customWidth="1"/>
    <col min="7182" max="7182" width="8.44140625" style="18" customWidth="1"/>
    <col min="7183" max="7425" width="11.44140625" style="18"/>
    <col min="7426" max="7426" width="1" style="18" customWidth="1"/>
    <col min="7427" max="7427" width="19.33203125" style="18" customWidth="1"/>
    <col min="7428" max="7428" width="11.109375" style="18" customWidth="1"/>
    <col min="7429" max="7429" width="7.6640625" style="18" customWidth="1"/>
    <col min="7430" max="7431" width="8.44140625" style="18" customWidth="1"/>
    <col min="7432" max="7432" width="9.109375" style="18" customWidth="1"/>
    <col min="7433" max="7433" width="8.44140625" style="18" customWidth="1"/>
    <col min="7434" max="7435" width="7.6640625" style="18" customWidth="1"/>
    <col min="7436" max="7436" width="8.44140625" style="18" customWidth="1"/>
    <col min="7437" max="7437" width="8.109375" style="18" customWidth="1"/>
    <col min="7438" max="7438" width="8.44140625" style="18" customWidth="1"/>
    <col min="7439" max="7681" width="11.44140625" style="18"/>
    <col min="7682" max="7682" width="1" style="18" customWidth="1"/>
    <col min="7683" max="7683" width="19.33203125" style="18" customWidth="1"/>
    <col min="7684" max="7684" width="11.109375" style="18" customWidth="1"/>
    <col min="7685" max="7685" width="7.6640625" style="18" customWidth="1"/>
    <col min="7686" max="7687" width="8.44140625" style="18" customWidth="1"/>
    <col min="7688" max="7688" width="9.109375" style="18" customWidth="1"/>
    <col min="7689" max="7689" width="8.44140625" style="18" customWidth="1"/>
    <col min="7690" max="7691" width="7.6640625" style="18" customWidth="1"/>
    <col min="7692" max="7692" width="8.44140625" style="18" customWidth="1"/>
    <col min="7693" max="7693" width="8.109375" style="18" customWidth="1"/>
    <col min="7694" max="7694" width="8.44140625" style="18" customWidth="1"/>
    <col min="7695" max="7937" width="11.44140625" style="18"/>
    <col min="7938" max="7938" width="1" style="18" customWidth="1"/>
    <col min="7939" max="7939" width="19.33203125" style="18" customWidth="1"/>
    <col min="7940" max="7940" width="11.109375" style="18" customWidth="1"/>
    <col min="7941" max="7941" width="7.6640625" style="18" customWidth="1"/>
    <col min="7942" max="7943" width="8.44140625" style="18" customWidth="1"/>
    <col min="7944" max="7944" width="9.109375" style="18" customWidth="1"/>
    <col min="7945" max="7945" width="8.44140625" style="18" customWidth="1"/>
    <col min="7946" max="7947" width="7.6640625" style="18" customWidth="1"/>
    <col min="7948" max="7948" width="8.44140625" style="18" customWidth="1"/>
    <col min="7949" max="7949" width="8.109375" style="18" customWidth="1"/>
    <col min="7950" max="7950" width="8.44140625" style="18" customWidth="1"/>
    <col min="7951" max="8193" width="11.44140625" style="18"/>
    <col min="8194" max="8194" width="1" style="18" customWidth="1"/>
    <col min="8195" max="8195" width="19.33203125" style="18" customWidth="1"/>
    <col min="8196" max="8196" width="11.109375" style="18" customWidth="1"/>
    <col min="8197" max="8197" width="7.6640625" style="18" customWidth="1"/>
    <col min="8198" max="8199" width="8.44140625" style="18" customWidth="1"/>
    <col min="8200" max="8200" width="9.109375" style="18" customWidth="1"/>
    <col min="8201" max="8201" width="8.44140625" style="18" customWidth="1"/>
    <col min="8202" max="8203" width="7.6640625" style="18" customWidth="1"/>
    <col min="8204" max="8204" width="8.44140625" style="18" customWidth="1"/>
    <col min="8205" max="8205" width="8.109375" style="18" customWidth="1"/>
    <col min="8206" max="8206" width="8.44140625" style="18" customWidth="1"/>
    <col min="8207" max="8449" width="11.44140625" style="18"/>
    <col min="8450" max="8450" width="1" style="18" customWidth="1"/>
    <col min="8451" max="8451" width="19.33203125" style="18" customWidth="1"/>
    <col min="8452" max="8452" width="11.109375" style="18" customWidth="1"/>
    <col min="8453" max="8453" width="7.6640625" style="18" customWidth="1"/>
    <col min="8454" max="8455" width="8.44140625" style="18" customWidth="1"/>
    <col min="8456" max="8456" width="9.109375" style="18" customWidth="1"/>
    <col min="8457" max="8457" width="8.44140625" style="18" customWidth="1"/>
    <col min="8458" max="8459" width="7.6640625" style="18" customWidth="1"/>
    <col min="8460" max="8460" width="8.44140625" style="18" customWidth="1"/>
    <col min="8461" max="8461" width="8.109375" style="18" customWidth="1"/>
    <col min="8462" max="8462" width="8.44140625" style="18" customWidth="1"/>
    <col min="8463" max="8705" width="11.44140625" style="18"/>
    <col min="8706" max="8706" width="1" style="18" customWidth="1"/>
    <col min="8707" max="8707" width="19.33203125" style="18" customWidth="1"/>
    <col min="8708" max="8708" width="11.109375" style="18" customWidth="1"/>
    <col min="8709" max="8709" width="7.6640625" style="18" customWidth="1"/>
    <col min="8710" max="8711" width="8.44140625" style="18" customWidth="1"/>
    <col min="8712" max="8712" width="9.109375" style="18" customWidth="1"/>
    <col min="8713" max="8713" width="8.44140625" style="18" customWidth="1"/>
    <col min="8714" max="8715" width="7.6640625" style="18" customWidth="1"/>
    <col min="8716" max="8716" width="8.44140625" style="18" customWidth="1"/>
    <col min="8717" max="8717" width="8.109375" style="18" customWidth="1"/>
    <col min="8718" max="8718" width="8.44140625" style="18" customWidth="1"/>
    <col min="8719" max="8961" width="11.44140625" style="18"/>
    <col min="8962" max="8962" width="1" style="18" customWidth="1"/>
    <col min="8963" max="8963" width="19.33203125" style="18" customWidth="1"/>
    <col min="8964" max="8964" width="11.109375" style="18" customWidth="1"/>
    <col min="8965" max="8965" width="7.6640625" style="18" customWidth="1"/>
    <col min="8966" max="8967" width="8.44140625" style="18" customWidth="1"/>
    <col min="8968" max="8968" width="9.109375" style="18" customWidth="1"/>
    <col min="8969" max="8969" width="8.44140625" style="18" customWidth="1"/>
    <col min="8970" max="8971" width="7.6640625" style="18" customWidth="1"/>
    <col min="8972" max="8972" width="8.44140625" style="18" customWidth="1"/>
    <col min="8973" max="8973" width="8.109375" style="18" customWidth="1"/>
    <col min="8974" max="8974" width="8.44140625" style="18" customWidth="1"/>
    <col min="8975" max="9217" width="11.44140625" style="18"/>
    <col min="9218" max="9218" width="1" style="18" customWidth="1"/>
    <col min="9219" max="9219" width="19.33203125" style="18" customWidth="1"/>
    <col min="9220" max="9220" width="11.109375" style="18" customWidth="1"/>
    <col min="9221" max="9221" width="7.6640625" style="18" customWidth="1"/>
    <col min="9222" max="9223" width="8.44140625" style="18" customWidth="1"/>
    <col min="9224" max="9224" width="9.109375" style="18" customWidth="1"/>
    <col min="9225" max="9225" width="8.44140625" style="18" customWidth="1"/>
    <col min="9226" max="9227" width="7.6640625" style="18" customWidth="1"/>
    <col min="9228" max="9228" width="8.44140625" style="18" customWidth="1"/>
    <col min="9229" max="9229" width="8.109375" style="18" customWidth="1"/>
    <col min="9230" max="9230" width="8.44140625" style="18" customWidth="1"/>
    <col min="9231" max="9473" width="11.44140625" style="18"/>
    <col min="9474" max="9474" width="1" style="18" customWidth="1"/>
    <col min="9475" max="9475" width="19.33203125" style="18" customWidth="1"/>
    <col min="9476" max="9476" width="11.109375" style="18" customWidth="1"/>
    <col min="9477" max="9477" width="7.6640625" style="18" customWidth="1"/>
    <col min="9478" max="9479" width="8.44140625" style="18" customWidth="1"/>
    <col min="9480" max="9480" width="9.109375" style="18" customWidth="1"/>
    <col min="9481" max="9481" width="8.44140625" style="18" customWidth="1"/>
    <col min="9482" max="9483" width="7.6640625" style="18" customWidth="1"/>
    <col min="9484" max="9484" width="8.44140625" style="18" customWidth="1"/>
    <col min="9485" max="9485" width="8.109375" style="18" customWidth="1"/>
    <col min="9486" max="9486" width="8.44140625" style="18" customWidth="1"/>
    <col min="9487" max="9729" width="11.44140625" style="18"/>
    <col min="9730" max="9730" width="1" style="18" customWidth="1"/>
    <col min="9731" max="9731" width="19.33203125" style="18" customWidth="1"/>
    <col min="9732" max="9732" width="11.109375" style="18" customWidth="1"/>
    <col min="9733" max="9733" width="7.6640625" style="18" customWidth="1"/>
    <col min="9734" max="9735" width="8.44140625" style="18" customWidth="1"/>
    <col min="9736" max="9736" width="9.109375" style="18" customWidth="1"/>
    <col min="9737" max="9737" width="8.44140625" style="18" customWidth="1"/>
    <col min="9738" max="9739" width="7.6640625" style="18" customWidth="1"/>
    <col min="9740" max="9740" width="8.44140625" style="18" customWidth="1"/>
    <col min="9741" max="9741" width="8.109375" style="18" customWidth="1"/>
    <col min="9742" max="9742" width="8.44140625" style="18" customWidth="1"/>
    <col min="9743" max="9985" width="11.44140625" style="18"/>
    <col min="9986" max="9986" width="1" style="18" customWidth="1"/>
    <col min="9987" max="9987" width="19.33203125" style="18" customWidth="1"/>
    <col min="9988" max="9988" width="11.109375" style="18" customWidth="1"/>
    <col min="9989" max="9989" width="7.6640625" style="18" customWidth="1"/>
    <col min="9990" max="9991" width="8.44140625" style="18" customWidth="1"/>
    <col min="9992" max="9992" width="9.109375" style="18" customWidth="1"/>
    <col min="9993" max="9993" width="8.44140625" style="18" customWidth="1"/>
    <col min="9994" max="9995" width="7.6640625" style="18" customWidth="1"/>
    <col min="9996" max="9996" width="8.44140625" style="18" customWidth="1"/>
    <col min="9997" max="9997" width="8.109375" style="18" customWidth="1"/>
    <col min="9998" max="9998" width="8.44140625" style="18" customWidth="1"/>
    <col min="9999" max="10241" width="11.44140625" style="18"/>
    <col min="10242" max="10242" width="1" style="18" customWidth="1"/>
    <col min="10243" max="10243" width="19.33203125" style="18" customWidth="1"/>
    <col min="10244" max="10244" width="11.109375" style="18" customWidth="1"/>
    <col min="10245" max="10245" width="7.6640625" style="18" customWidth="1"/>
    <col min="10246" max="10247" width="8.44140625" style="18" customWidth="1"/>
    <col min="10248" max="10248" width="9.109375" style="18" customWidth="1"/>
    <col min="10249" max="10249" width="8.44140625" style="18" customWidth="1"/>
    <col min="10250" max="10251" width="7.6640625" style="18" customWidth="1"/>
    <col min="10252" max="10252" width="8.44140625" style="18" customWidth="1"/>
    <col min="10253" max="10253" width="8.109375" style="18" customWidth="1"/>
    <col min="10254" max="10254" width="8.44140625" style="18" customWidth="1"/>
    <col min="10255" max="10497" width="11.44140625" style="18"/>
    <col min="10498" max="10498" width="1" style="18" customWidth="1"/>
    <col min="10499" max="10499" width="19.33203125" style="18" customWidth="1"/>
    <col min="10500" max="10500" width="11.109375" style="18" customWidth="1"/>
    <col min="10501" max="10501" width="7.6640625" style="18" customWidth="1"/>
    <col min="10502" max="10503" width="8.44140625" style="18" customWidth="1"/>
    <col min="10504" max="10504" width="9.109375" style="18" customWidth="1"/>
    <col min="10505" max="10505" width="8.44140625" style="18" customWidth="1"/>
    <col min="10506" max="10507" width="7.6640625" style="18" customWidth="1"/>
    <col min="10508" max="10508" width="8.44140625" style="18" customWidth="1"/>
    <col min="10509" max="10509" width="8.109375" style="18" customWidth="1"/>
    <col min="10510" max="10510" width="8.44140625" style="18" customWidth="1"/>
    <col min="10511" max="10753" width="11.44140625" style="18"/>
    <col min="10754" max="10754" width="1" style="18" customWidth="1"/>
    <col min="10755" max="10755" width="19.33203125" style="18" customWidth="1"/>
    <col min="10756" max="10756" width="11.109375" style="18" customWidth="1"/>
    <col min="10757" max="10757" width="7.6640625" style="18" customWidth="1"/>
    <col min="10758" max="10759" width="8.44140625" style="18" customWidth="1"/>
    <col min="10760" max="10760" width="9.109375" style="18" customWidth="1"/>
    <col min="10761" max="10761" width="8.44140625" style="18" customWidth="1"/>
    <col min="10762" max="10763" width="7.6640625" style="18" customWidth="1"/>
    <col min="10764" max="10764" width="8.44140625" style="18" customWidth="1"/>
    <col min="10765" max="10765" width="8.109375" style="18" customWidth="1"/>
    <col min="10766" max="10766" width="8.44140625" style="18" customWidth="1"/>
    <col min="10767" max="11009" width="11.44140625" style="18"/>
    <col min="11010" max="11010" width="1" style="18" customWidth="1"/>
    <col min="11011" max="11011" width="19.33203125" style="18" customWidth="1"/>
    <col min="11012" max="11012" width="11.109375" style="18" customWidth="1"/>
    <col min="11013" max="11013" width="7.6640625" style="18" customWidth="1"/>
    <col min="11014" max="11015" width="8.44140625" style="18" customWidth="1"/>
    <col min="11016" max="11016" width="9.109375" style="18" customWidth="1"/>
    <col min="11017" max="11017" width="8.44140625" style="18" customWidth="1"/>
    <col min="11018" max="11019" width="7.6640625" style="18" customWidth="1"/>
    <col min="11020" max="11020" width="8.44140625" style="18" customWidth="1"/>
    <col min="11021" max="11021" width="8.109375" style="18" customWidth="1"/>
    <col min="11022" max="11022" width="8.44140625" style="18" customWidth="1"/>
    <col min="11023" max="11265" width="11.44140625" style="18"/>
    <col min="11266" max="11266" width="1" style="18" customWidth="1"/>
    <col min="11267" max="11267" width="19.33203125" style="18" customWidth="1"/>
    <col min="11268" max="11268" width="11.109375" style="18" customWidth="1"/>
    <col min="11269" max="11269" width="7.6640625" style="18" customWidth="1"/>
    <col min="11270" max="11271" width="8.44140625" style="18" customWidth="1"/>
    <col min="11272" max="11272" width="9.109375" style="18" customWidth="1"/>
    <col min="11273" max="11273" width="8.44140625" style="18" customWidth="1"/>
    <col min="11274" max="11275" width="7.6640625" style="18" customWidth="1"/>
    <col min="11276" max="11276" width="8.44140625" style="18" customWidth="1"/>
    <col min="11277" max="11277" width="8.109375" style="18" customWidth="1"/>
    <col min="11278" max="11278" width="8.44140625" style="18" customWidth="1"/>
    <col min="11279" max="11521" width="11.44140625" style="18"/>
    <col min="11522" max="11522" width="1" style="18" customWidth="1"/>
    <col min="11523" max="11523" width="19.33203125" style="18" customWidth="1"/>
    <col min="11524" max="11524" width="11.109375" style="18" customWidth="1"/>
    <col min="11525" max="11525" width="7.6640625" style="18" customWidth="1"/>
    <col min="11526" max="11527" width="8.44140625" style="18" customWidth="1"/>
    <col min="11528" max="11528" width="9.109375" style="18" customWidth="1"/>
    <col min="11529" max="11529" width="8.44140625" style="18" customWidth="1"/>
    <col min="11530" max="11531" width="7.6640625" style="18" customWidth="1"/>
    <col min="11532" max="11532" width="8.44140625" style="18" customWidth="1"/>
    <col min="11533" max="11533" width="8.109375" style="18" customWidth="1"/>
    <col min="11534" max="11534" width="8.44140625" style="18" customWidth="1"/>
    <col min="11535" max="11777" width="11.44140625" style="18"/>
    <col min="11778" max="11778" width="1" style="18" customWidth="1"/>
    <col min="11779" max="11779" width="19.33203125" style="18" customWidth="1"/>
    <col min="11780" max="11780" width="11.109375" style="18" customWidth="1"/>
    <col min="11781" max="11781" width="7.6640625" style="18" customWidth="1"/>
    <col min="11782" max="11783" width="8.44140625" style="18" customWidth="1"/>
    <col min="11784" max="11784" width="9.109375" style="18" customWidth="1"/>
    <col min="11785" max="11785" width="8.44140625" style="18" customWidth="1"/>
    <col min="11786" max="11787" width="7.6640625" style="18" customWidth="1"/>
    <col min="11788" max="11788" width="8.44140625" style="18" customWidth="1"/>
    <col min="11789" max="11789" width="8.109375" style="18" customWidth="1"/>
    <col min="11790" max="11790" width="8.44140625" style="18" customWidth="1"/>
    <col min="11791" max="12033" width="11.44140625" style="18"/>
    <col min="12034" max="12034" width="1" style="18" customWidth="1"/>
    <col min="12035" max="12035" width="19.33203125" style="18" customWidth="1"/>
    <col min="12036" max="12036" width="11.109375" style="18" customWidth="1"/>
    <col min="12037" max="12037" width="7.6640625" style="18" customWidth="1"/>
    <col min="12038" max="12039" width="8.44140625" style="18" customWidth="1"/>
    <col min="12040" max="12040" width="9.109375" style="18" customWidth="1"/>
    <col min="12041" max="12041" width="8.44140625" style="18" customWidth="1"/>
    <col min="12042" max="12043" width="7.6640625" style="18" customWidth="1"/>
    <col min="12044" max="12044" width="8.44140625" style="18" customWidth="1"/>
    <col min="12045" max="12045" width="8.109375" style="18" customWidth="1"/>
    <col min="12046" max="12046" width="8.44140625" style="18" customWidth="1"/>
    <col min="12047" max="12289" width="11.44140625" style="18"/>
    <col min="12290" max="12290" width="1" style="18" customWidth="1"/>
    <col min="12291" max="12291" width="19.33203125" style="18" customWidth="1"/>
    <col min="12292" max="12292" width="11.109375" style="18" customWidth="1"/>
    <col min="12293" max="12293" width="7.6640625" style="18" customWidth="1"/>
    <col min="12294" max="12295" width="8.44140625" style="18" customWidth="1"/>
    <col min="12296" max="12296" width="9.109375" style="18" customWidth="1"/>
    <col min="12297" max="12297" width="8.44140625" style="18" customWidth="1"/>
    <col min="12298" max="12299" width="7.6640625" style="18" customWidth="1"/>
    <col min="12300" max="12300" width="8.44140625" style="18" customWidth="1"/>
    <col min="12301" max="12301" width="8.109375" style="18" customWidth="1"/>
    <col min="12302" max="12302" width="8.44140625" style="18" customWidth="1"/>
    <col min="12303" max="12545" width="11.44140625" style="18"/>
    <col min="12546" max="12546" width="1" style="18" customWidth="1"/>
    <col min="12547" max="12547" width="19.33203125" style="18" customWidth="1"/>
    <col min="12548" max="12548" width="11.109375" style="18" customWidth="1"/>
    <col min="12549" max="12549" width="7.6640625" style="18" customWidth="1"/>
    <col min="12550" max="12551" width="8.44140625" style="18" customWidth="1"/>
    <col min="12552" max="12552" width="9.109375" style="18" customWidth="1"/>
    <col min="12553" max="12553" width="8.44140625" style="18" customWidth="1"/>
    <col min="12554" max="12555" width="7.6640625" style="18" customWidth="1"/>
    <col min="12556" max="12556" width="8.44140625" style="18" customWidth="1"/>
    <col min="12557" max="12557" width="8.109375" style="18" customWidth="1"/>
    <col min="12558" max="12558" width="8.44140625" style="18" customWidth="1"/>
    <col min="12559" max="12801" width="11.44140625" style="18"/>
    <col min="12802" max="12802" width="1" style="18" customWidth="1"/>
    <col min="12803" max="12803" width="19.33203125" style="18" customWidth="1"/>
    <col min="12804" max="12804" width="11.109375" style="18" customWidth="1"/>
    <col min="12805" max="12805" width="7.6640625" style="18" customWidth="1"/>
    <col min="12806" max="12807" width="8.44140625" style="18" customWidth="1"/>
    <col min="12808" max="12808" width="9.109375" style="18" customWidth="1"/>
    <col min="12809" max="12809" width="8.44140625" style="18" customWidth="1"/>
    <col min="12810" max="12811" width="7.6640625" style="18" customWidth="1"/>
    <col min="12812" max="12812" width="8.44140625" style="18" customWidth="1"/>
    <col min="12813" max="12813" width="8.109375" style="18" customWidth="1"/>
    <col min="12814" max="12814" width="8.44140625" style="18" customWidth="1"/>
    <col min="12815" max="13057" width="11.44140625" style="18"/>
    <col min="13058" max="13058" width="1" style="18" customWidth="1"/>
    <col min="13059" max="13059" width="19.33203125" style="18" customWidth="1"/>
    <col min="13060" max="13060" width="11.109375" style="18" customWidth="1"/>
    <col min="13061" max="13061" width="7.6640625" style="18" customWidth="1"/>
    <col min="13062" max="13063" width="8.44140625" style="18" customWidth="1"/>
    <col min="13064" max="13064" width="9.109375" style="18" customWidth="1"/>
    <col min="13065" max="13065" width="8.44140625" style="18" customWidth="1"/>
    <col min="13066" max="13067" width="7.6640625" style="18" customWidth="1"/>
    <col min="13068" max="13068" width="8.44140625" style="18" customWidth="1"/>
    <col min="13069" max="13069" width="8.109375" style="18" customWidth="1"/>
    <col min="13070" max="13070" width="8.44140625" style="18" customWidth="1"/>
    <col min="13071" max="13313" width="11.44140625" style="18"/>
    <col min="13314" max="13314" width="1" style="18" customWidth="1"/>
    <col min="13315" max="13315" width="19.33203125" style="18" customWidth="1"/>
    <col min="13316" max="13316" width="11.109375" style="18" customWidth="1"/>
    <col min="13317" max="13317" width="7.6640625" style="18" customWidth="1"/>
    <col min="13318" max="13319" width="8.44140625" style="18" customWidth="1"/>
    <col min="13320" max="13320" width="9.109375" style="18" customWidth="1"/>
    <col min="13321" max="13321" width="8.44140625" style="18" customWidth="1"/>
    <col min="13322" max="13323" width="7.6640625" style="18" customWidth="1"/>
    <col min="13324" max="13324" width="8.44140625" style="18" customWidth="1"/>
    <col min="13325" max="13325" width="8.109375" style="18" customWidth="1"/>
    <col min="13326" max="13326" width="8.44140625" style="18" customWidth="1"/>
    <col min="13327" max="13569" width="11.44140625" style="18"/>
    <col min="13570" max="13570" width="1" style="18" customWidth="1"/>
    <col min="13571" max="13571" width="19.33203125" style="18" customWidth="1"/>
    <col min="13572" max="13572" width="11.109375" style="18" customWidth="1"/>
    <col min="13573" max="13573" width="7.6640625" style="18" customWidth="1"/>
    <col min="13574" max="13575" width="8.44140625" style="18" customWidth="1"/>
    <col min="13576" max="13576" width="9.109375" style="18" customWidth="1"/>
    <col min="13577" max="13577" width="8.44140625" style="18" customWidth="1"/>
    <col min="13578" max="13579" width="7.6640625" style="18" customWidth="1"/>
    <col min="13580" max="13580" width="8.44140625" style="18" customWidth="1"/>
    <col min="13581" max="13581" width="8.109375" style="18" customWidth="1"/>
    <col min="13582" max="13582" width="8.44140625" style="18" customWidth="1"/>
    <col min="13583" max="13825" width="11.44140625" style="18"/>
    <col min="13826" max="13826" width="1" style="18" customWidth="1"/>
    <col min="13827" max="13827" width="19.33203125" style="18" customWidth="1"/>
    <col min="13828" max="13828" width="11.109375" style="18" customWidth="1"/>
    <col min="13829" max="13829" width="7.6640625" style="18" customWidth="1"/>
    <col min="13830" max="13831" width="8.44140625" style="18" customWidth="1"/>
    <col min="13832" max="13832" width="9.109375" style="18" customWidth="1"/>
    <col min="13833" max="13833" width="8.44140625" style="18" customWidth="1"/>
    <col min="13834" max="13835" width="7.6640625" style="18" customWidth="1"/>
    <col min="13836" max="13836" width="8.44140625" style="18" customWidth="1"/>
    <col min="13837" max="13837" width="8.109375" style="18" customWidth="1"/>
    <col min="13838" max="13838" width="8.44140625" style="18" customWidth="1"/>
    <col min="13839" max="14081" width="11.44140625" style="18"/>
    <col min="14082" max="14082" width="1" style="18" customWidth="1"/>
    <col min="14083" max="14083" width="19.33203125" style="18" customWidth="1"/>
    <col min="14084" max="14084" width="11.109375" style="18" customWidth="1"/>
    <col min="14085" max="14085" width="7.6640625" style="18" customWidth="1"/>
    <col min="14086" max="14087" width="8.44140625" style="18" customWidth="1"/>
    <col min="14088" max="14088" width="9.109375" style="18" customWidth="1"/>
    <col min="14089" max="14089" width="8.44140625" style="18" customWidth="1"/>
    <col min="14090" max="14091" width="7.6640625" style="18" customWidth="1"/>
    <col min="14092" max="14092" width="8.44140625" style="18" customWidth="1"/>
    <col min="14093" max="14093" width="8.109375" style="18" customWidth="1"/>
    <col min="14094" max="14094" width="8.44140625" style="18" customWidth="1"/>
    <col min="14095" max="14337" width="11.44140625" style="18"/>
    <col min="14338" max="14338" width="1" style="18" customWidth="1"/>
    <col min="14339" max="14339" width="19.33203125" style="18" customWidth="1"/>
    <col min="14340" max="14340" width="11.109375" style="18" customWidth="1"/>
    <col min="14341" max="14341" width="7.6640625" style="18" customWidth="1"/>
    <col min="14342" max="14343" width="8.44140625" style="18" customWidth="1"/>
    <col min="14344" max="14344" width="9.109375" style="18" customWidth="1"/>
    <col min="14345" max="14345" width="8.44140625" style="18" customWidth="1"/>
    <col min="14346" max="14347" width="7.6640625" style="18" customWidth="1"/>
    <col min="14348" max="14348" width="8.44140625" style="18" customWidth="1"/>
    <col min="14349" max="14349" width="8.109375" style="18" customWidth="1"/>
    <col min="14350" max="14350" width="8.44140625" style="18" customWidth="1"/>
    <col min="14351" max="14593" width="11.44140625" style="18"/>
    <col min="14594" max="14594" width="1" style="18" customWidth="1"/>
    <col min="14595" max="14595" width="19.33203125" style="18" customWidth="1"/>
    <col min="14596" max="14596" width="11.109375" style="18" customWidth="1"/>
    <col min="14597" max="14597" width="7.6640625" style="18" customWidth="1"/>
    <col min="14598" max="14599" width="8.44140625" style="18" customWidth="1"/>
    <col min="14600" max="14600" width="9.109375" style="18" customWidth="1"/>
    <col min="14601" max="14601" width="8.44140625" style="18" customWidth="1"/>
    <col min="14602" max="14603" width="7.6640625" style="18" customWidth="1"/>
    <col min="14604" max="14604" width="8.44140625" style="18" customWidth="1"/>
    <col min="14605" max="14605" width="8.109375" style="18" customWidth="1"/>
    <col min="14606" max="14606" width="8.44140625" style="18" customWidth="1"/>
    <col min="14607" max="14849" width="11.44140625" style="18"/>
    <col min="14850" max="14850" width="1" style="18" customWidth="1"/>
    <col min="14851" max="14851" width="19.33203125" style="18" customWidth="1"/>
    <col min="14852" max="14852" width="11.109375" style="18" customWidth="1"/>
    <col min="14853" max="14853" width="7.6640625" style="18" customWidth="1"/>
    <col min="14854" max="14855" width="8.44140625" style="18" customWidth="1"/>
    <col min="14856" max="14856" width="9.109375" style="18" customWidth="1"/>
    <col min="14857" max="14857" width="8.44140625" style="18" customWidth="1"/>
    <col min="14858" max="14859" width="7.6640625" style="18" customWidth="1"/>
    <col min="14860" max="14860" width="8.44140625" style="18" customWidth="1"/>
    <col min="14861" max="14861" width="8.109375" style="18" customWidth="1"/>
    <col min="14862" max="14862" width="8.44140625" style="18" customWidth="1"/>
    <col min="14863" max="15105" width="11.44140625" style="18"/>
    <col min="15106" max="15106" width="1" style="18" customWidth="1"/>
    <col min="15107" max="15107" width="19.33203125" style="18" customWidth="1"/>
    <col min="15108" max="15108" width="11.109375" style="18" customWidth="1"/>
    <col min="15109" max="15109" width="7.6640625" style="18" customWidth="1"/>
    <col min="15110" max="15111" width="8.44140625" style="18" customWidth="1"/>
    <col min="15112" max="15112" width="9.109375" style="18" customWidth="1"/>
    <col min="15113" max="15113" width="8.44140625" style="18" customWidth="1"/>
    <col min="15114" max="15115" width="7.6640625" style="18" customWidth="1"/>
    <col min="15116" max="15116" width="8.44140625" style="18" customWidth="1"/>
    <col min="15117" max="15117" width="8.109375" style="18" customWidth="1"/>
    <col min="15118" max="15118" width="8.44140625" style="18" customWidth="1"/>
    <col min="15119" max="15361" width="11.44140625" style="18"/>
    <col min="15362" max="15362" width="1" style="18" customWidth="1"/>
    <col min="15363" max="15363" width="19.33203125" style="18" customWidth="1"/>
    <col min="15364" max="15364" width="11.109375" style="18" customWidth="1"/>
    <col min="15365" max="15365" width="7.6640625" style="18" customWidth="1"/>
    <col min="15366" max="15367" width="8.44140625" style="18" customWidth="1"/>
    <col min="15368" max="15368" width="9.109375" style="18" customWidth="1"/>
    <col min="15369" max="15369" width="8.44140625" style="18" customWidth="1"/>
    <col min="15370" max="15371" width="7.6640625" style="18" customWidth="1"/>
    <col min="15372" max="15372" width="8.44140625" style="18" customWidth="1"/>
    <col min="15373" max="15373" width="8.109375" style="18" customWidth="1"/>
    <col min="15374" max="15374" width="8.44140625" style="18" customWidth="1"/>
    <col min="15375" max="15617" width="11.44140625" style="18"/>
    <col min="15618" max="15618" width="1" style="18" customWidth="1"/>
    <col min="15619" max="15619" width="19.33203125" style="18" customWidth="1"/>
    <col min="15620" max="15620" width="11.109375" style="18" customWidth="1"/>
    <col min="15621" max="15621" width="7.6640625" style="18" customWidth="1"/>
    <col min="15622" max="15623" width="8.44140625" style="18" customWidth="1"/>
    <col min="15624" max="15624" width="9.109375" style="18" customWidth="1"/>
    <col min="15625" max="15625" width="8.44140625" style="18" customWidth="1"/>
    <col min="15626" max="15627" width="7.6640625" style="18" customWidth="1"/>
    <col min="15628" max="15628" width="8.44140625" style="18" customWidth="1"/>
    <col min="15629" max="15629" width="8.109375" style="18" customWidth="1"/>
    <col min="15630" max="15630" width="8.44140625" style="18" customWidth="1"/>
    <col min="15631" max="15873" width="11.44140625" style="18"/>
    <col min="15874" max="15874" width="1" style="18" customWidth="1"/>
    <col min="15875" max="15875" width="19.33203125" style="18" customWidth="1"/>
    <col min="15876" max="15876" width="11.109375" style="18" customWidth="1"/>
    <col min="15877" max="15877" width="7.6640625" style="18" customWidth="1"/>
    <col min="15878" max="15879" width="8.44140625" style="18" customWidth="1"/>
    <col min="15880" max="15880" width="9.109375" style="18" customWidth="1"/>
    <col min="15881" max="15881" width="8.44140625" style="18" customWidth="1"/>
    <col min="15882" max="15883" width="7.6640625" style="18" customWidth="1"/>
    <col min="15884" max="15884" width="8.44140625" style="18" customWidth="1"/>
    <col min="15885" max="15885" width="8.109375" style="18" customWidth="1"/>
    <col min="15886" max="15886" width="8.44140625" style="18" customWidth="1"/>
    <col min="15887" max="16129" width="11.44140625" style="18"/>
    <col min="16130" max="16130" width="1" style="18" customWidth="1"/>
    <col min="16131" max="16131" width="19.33203125" style="18" customWidth="1"/>
    <col min="16132" max="16132" width="11.109375" style="18" customWidth="1"/>
    <col min="16133" max="16133" width="7.6640625" style="18" customWidth="1"/>
    <col min="16134" max="16135" width="8.44140625" style="18" customWidth="1"/>
    <col min="16136" max="16136" width="9.109375" style="18" customWidth="1"/>
    <col min="16137" max="16137" width="8.44140625" style="18" customWidth="1"/>
    <col min="16138" max="16139" width="7.6640625" style="18" customWidth="1"/>
    <col min="16140" max="16140" width="8.44140625" style="18" customWidth="1"/>
    <col min="16141" max="16141" width="8.109375" style="18" customWidth="1"/>
    <col min="16142" max="16142" width="8.44140625" style="18" customWidth="1"/>
    <col min="16143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/>
    <row r="5" spans="2:16" ht="16.2" customHeight="1"/>
    <row r="6" spans="2:16" ht="16.2" customHeight="1">
      <c r="B6" s="39" t="s">
        <v>16</v>
      </c>
    </row>
    <row r="7" spans="2:16" ht="17.100000000000001" customHeight="1">
      <c r="B7" s="40" t="s">
        <v>169</v>
      </c>
    </row>
    <row r="8" spans="2:16" ht="16.2" customHeight="1">
      <c r="B8" s="20"/>
    </row>
    <row r="9" spans="2:16" ht="16.5" customHeight="1"/>
    <row r="10" spans="2:16" ht="22.5" customHeight="1">
      <c r="B10" s="127" t="s">
        <v>170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</row>
    <row r="11" spans="2:16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6" ht="24.9" customHeight="1">
      <c r="B12" s="21"/>
      <c r="C12" s="104"/>
      <c r="D12" s="130" t="s">
        <v>161</v>
      </c>
      <c r="E12" s="130"/>
      <c r="F12" s="130"/>
      <c r="G12" s="104"/>
      <c r="H12" s="130" t="s">
        <v>162</v>
      </c>
      <c r="I12" s="130"/>
      <c r="J12" s="130"/>
      <c r="K12" s="104"/>
      <c r="L12" s="130" t="s">
        <v>163</v>
      </c>
      <c r="M12" s="130"/>
      <c r="N12" s="130"/>
    </row>
    <row r="13" spans="2:16" s="22" customFormat="1" ht="28.5" customHeight="1">
      <c r="B13" s="41" t="s">
        <v>124</v>
      </c>
      <c r="C13" s="104"/>
      <c r="D13" s="105">
        <v>2021</v>
      </c>
      <c r="E13" s="105">
        <v>2022</v>
      </c>
      <c r="F13" s="105">
        <v>2023</v>
      </c>
      <c r="G13" s="104"/>
      <c r="H13" s="105">
        <v>2021</v>
      </c>
      <c r="I13" s="105">
        <v>2022</v>
      </c>
      <c r="J13" s="105">
        <v>2023</v>
      </c>
      <c r="K13" s="104"/>
      <c r="L13" s="105">
        <v>2021</v>
      </c>
      <c r="M13" s="105">
        <v>2022</v>
      </c>
      <c r="N13" s="105">
        <v>2023</v>
      </c>
    </row>
    <row r="14" spans="2:16" s="22" customFormat="1" ht="17.100000000000001" customHeight="1">
      <c r="B14" s="81" t="s">
        <v>62</v>
      </c>
      <c r="C14" s="106"/>
      <c r="D14" s="108">
        <f>SUM(D15:D18)</f>
        <v>487</v>
      </c>
      <c r="E14" s="108">
        <f>SUM(E15:E18)</f>
        <v>555</v>
      </c>
      <c r="F14" s="108">
        <f>SUM(F15:F18)</f>
        <v>711</v>
      </c>
      <c r="G14" s="106"/>
      <c r="H14" s="108">
        <f>SUM(H15:H18)</f>
        <v>2469</v>
      </c>
      <c r="I14" s="108">
        <f>SUM(I15:I18)</f>
        <v>2900</v>
      </c>
      <c r="J14" s="108">
        <f>SUM(J15:J18)</f>
        <v>3298</v>
      </c>
      <c r="K14" s="106"/>
      <c r="L14" s="112">
        <f t="shared" ref="L14:N55" si="0">+ROUND(H14/D14,1)</f>
        <v>5.0999999999999996</v>
      </c>
      <c r="M14" s="112">
        <f t="shared" si="0"/>
        <v>5.2</v>
      </c>
      <c r="N14" s="112">
        <f t="shared" si="0"/>
        <v>4.5999999999999996</v>
      </c>
      <c r="P14" s="26"/>
    </row>
    <row r="15" spans="2:16" s="26" customFormat="1" ht="17.100000000000001" customHeight="1">
      <c r="B15" s="82" t="s">
        <v>92</v>
      </c>
      <c r="C15" s="107"/>
      <c r="D15" s="109">
        <v>111</v>
      </c>
      <c r="E15" s="109">
        <v>109</v>
      </c>
      <c r="F15" s="109">
        <v>133</v>
      </c>
      <c r="G15" s="107"/>
      <c r="H15" s="109">
        <v>520</v>
      </c>
      <c r="I15" s="109">
        <v>582</v>
      </c>
      <c r="J15" s="109">
        <v>670</v>
      </c>
      <c r="K15" s="107"/>
      <c r="L15" s="113">
        <f t="shared" ref="L15:N18" si="1">+ROUND(H15/D15,1)</f>
        <v>4.7</v>
      </c>
      <c r="M15" s="113">
        <f t="shared" si="1"/>
        <v>5.3</v>
      </c>
      <c r="N15" s="113">
        <f t="shared" si="1"/>
        <v>5</v>
      </c>
    </row>
    <row r="16" spans="2:16" s="26" customFormat="1" ht="17.100000000000001" customHeight="1">
      <c r="B16" s="82" t="s">
        <v>93</v>
      </c>
      <c r="C16" s="107"/>
      <c r="D16" s="109">
        <v>121</v>
      </c>
      <c r="E16" s="109">
        <v>141</v>
      </c>
      <c r="F16" s="109">
        <v>213</v>
      </c>
      <c r="G16" s="107"/>
      <c r="H16" s="109">
        <v>1149</v>
      </c>
      <c r="I16" s="109">
        <v>1312</v>
      </c>
      <c r="J16" s="109">
        <v>1435</v>
      </c>
      <c r="K16" s="107"/>
      <c r="L16" s="113">
        <f t="shared" si="1"/>
        <v>9.5</v>
      </c>
      <c r="M16" s="113">
        <f t="shared" si="1"/>
        <v>9.3000000000000007</v>
      </c>
      <c r="N16" s="113">
        <f t="shared" si="1"/>
        <v>6.7</v>
      </c>
    </row>
    <row r="17" spans="2:15" s="26" customFormat="1" ht="17.100000000000001" customHeight="1">
      <c r="B17" s="82" t="s">
        <v>94</v>
      </c>
      <c r="C17" s="107"/>
      <c r="D17" s="109">
        <v>48</v>
      </c>
      <c r="E17" s="109">
        <v>49</v>
      </c>
      <c r="F17" s="109">
        <v>57</v>
      </c>
      <c r="G17" s="107"/>
      <c r="H17" s="109">
        <v>192</v>
      </c>
      <c r="I17" s="109">
        <v>233</v>
      </c>
      <c r="J17" s="109">
        <v>255</v>
      </c>
      <c r="K17" s="107"/>
      <c r="L17" s="113">
        <f t="shared" si="1"/>
        <v>4</v>
      </c>
      <c r="M17" s="113">
        <f t="shared" si="1"/>
        <v>4.8</v>
      </c>
      <c r="N17" s="113">
        <f t="shared" si="1"/>
        <v>4.5</v>
      </c>
    </row>
    <row r="18" spans="2:15" s="26" customFormat="1" ht="17.100000000000001" customHeight="1">
      <c r="B18" s="82" t="s">
        <v>95</v>
      </c>
      <c r="C18" s="107"/>
      <c r="D18" s="109">
        <v>207</v>
      </c>
      <c r="E18" s="109">
        <v>256</v>
      </c>
      <c r="F18" s="109">
        <v>308</v>
      </c>
      <c r="G18" s="107"/>
      <c r="H18" s="109">
        <v>608</v>
      </c>
      <c r="I18" s="109">
        <v>773</v>
      </c>
      <c r="J18" s="109">
        <v>938</v>
      </c>
      <c r="K18" s="107"/>
      <c r="L18" s="113">
        <f t="shared" si="1"/>
        <v>2.9</v>
      </c>
      <c r="M18" s="113">
        <f t="shared" si="1"/>
        <v>3</v>
      </c>
      <c r="N18" s="113">
        <f t="shared" si="1"/>
        <v>3</v>
      </c>
    </row>
    <row r="19" spans="2:15" s="26" customFormat="1" ht="17.100000000000001" customHeight="1">
      <c r="B19" s="81" t="s">
        <v>63</v>
      </c>
      <c r="C19" s="106"/>
      <c r="D19" s="108">
        <f>+SUM(D20:D25)</f>
        <v>8614</v>
      </c>
      <c r="E19" s="108">
        <f>+SUM(E20:E25)</f>
        <v>8446</v>
      </c>
      <c r="F19" s="108">
        <f>SUM(F20:F25)</f>
        <v>9822</v>
      </c>
      <c r="G19" s="106"/>
      <c r="H19" s="108">
        <f>+SUM(H20:H25)</f>
        <v>18617</v>
      </c>
      <c r="I19" s="108">
        <f>+SUM(I20:I25)</f>
        <v>18828</v>
      </c>
      <c r="J19" s="108">
        <f>+SUM(J20:J25)</f>
        <v>19143</v>
      </c>
      <c r="K19" s="106"/>
      <c r="L19" s="112">
        <f t="shared" si="0"/>
        <v>2.2000000000000002</v>
      </c>
      <c r="M19" s="112">
        <f t="shared" si="0"/>
        <v>2.2000000000000002</v>
      </c>
      <c r="N19" s="112">
        <f t="shared" si="0"/>
        <v>1.9</v>
      </c>
    </row>
    <row r="20" spans="2:15" s="26" customFormat="1" ht="17.100000000000001" customHeight="1">
      <c r="B20" s="82" t="s">
        <v>96</v>
      </c>
      <c r="C20" s="107"/>
      <c r="D20" s="109">
        <v>2170</v>
      </c>
      <c r="E20" s="109">
        <v>2031</v>
      </c>
      <c r="F20" s="109">
        <v>2427</v>
      </c>
      <c r="G20" s="107"/>
      <c r="H20" s="109">
        <v>6304</v>
      </c>
      <c r="I20" s="109">
        <v>6325</v>
      </c>
      <c r="J20" s="109">
        <v>6484</v>
      </c>
      <c r="K20" s="107"/>
      <c r="L20" s="113">
        <f t="shared" si="0"/>
        <v>2.9</v>
      </c>
      <c r="M20" s="113">
        <f t="shared" si="0"/>
        <v>3.1</v>
      </c>
      <c r="N20" s="113">
        <f t="shared" si="0"/>
        <v>2.7</v>
      </c>
    </row>
    <row r="21" spans="2:15" s="26" customFormat="1" ht="17.100000000000001" customHeight="1">
      <c r="B21" s="83" t="s">
        <v>97</v>
      </c>
      <c r="C21" s="107"/>
      <c r="D21" s="109">
        <v>1697</v>
      </c>
      <c r="E21" s="109">
        <v>1664</v>
      </c>
      <c r="F21" s="109">
        <v>1850</v>
      </c>
      <c r="G21" s="107"/>
      <c r="H21" s="109">
        <v>3329</v>
      </c>
      <c r="I21" s="109">
        <v>3377</v>
      </c>
      <c r="J21" s="109">
        <v>3355</v>
      </c>
      <c r="K21" s="107"/>
      <c r="L21" s="113">
        <f t="shared" si="0"/>
        <v>2</v>
      </c>
      <c r="M21" s="113">
        <f t="shared" si="0"/>
        <v>2</v>
      </c>
      <c r="N21" s="113">
        <f t="shared" si="0"/>
        <v>1.8</v>
      </c>
    </row>
    <row r="22" spans="2:15" s="26" customFormat="1" ht="24" customHeight="1">
      <c r="B22" s="83" t="s">
        <v>98</v>
      </c>
      <c r="C22" s="107"/>
      <c r="D22" s="109">
        <v>2271</v>
      </c>
      <c r="E22" s="109">
        <v>2244</v>
      </c>
      <c r="F22" s="109">
        <v>2453</v>
      </c>
      <c r="G22" s="107"/>
      <c r="H22" s="109">
        <v>3501</v>
      </c>
      <c r="I22" s="109">
        <v>3673</v>
      </c>
      <c r="J22" s="109">
        <v>3564</v>
      </c>
      <c r="K22" s="107"/>
      <c r="L22" s="113">
        <f t="shared" si="0"/>
        <v>1.5</v>
      </c>
      <c r="M22" s="113">
        <f t="shared" si="0"/>
        <v>1.6</v>
      </c>
      <c r="N22" s="113">
        <f t="shared" si="0"/>
        <v>1.5</v>
      </c>
    </row>
    <row r="23" spans="2:15" s="26" customFormat="1" ht="17.100000000000001" customHeight="1">
      <c r="B23" s="82" t="s">
        <v>99</v>
      </c>
      <c r="C23" s="107"/>
      <c r="D23" s="109">
        <v>863</v>
      </c>
      <c r="E23" s="109">
        <v>717</v>
      </c>
      <c r="F23" s="109">
        <v>990</v>
      </c>
      <c r="G23" s="107"/>
      <c r="H23" s="109">
        <v>3097</v>
      </c>
      <c r="I23" s="109">
        <v>2868</v>
      </c>
      <c r="J23" s="109">
        <v>2988</v>
      </c>
      <c r="K23" s="107"/>
      <c r="L23" s="113">
        <f t="shared" si="0"/>
        <v>3.6</v>
      </c>
      <c r="M23" s="113">
        <f t="shared" si="0"/>
        <v>4</v>
      </c>
      <c r="N23" s="113">
        <f t="shared" si="0"/>
        <v>3</v>
      </c>
      <c r="O23" s="28"/>
    </row>
    <row r="24" spans="2:15" s="33" customFormat="1" ht="17.100000000000001" customHeight="1">
      <c r="B24" s="82" t="s">
        <v>100</v>
      </c>
      <c r="C24" s="107"/>
      <c r="D24" s="109">
        <v>16</v>
      </c>
      <c r="E24" s="109">
        <v>18</v>
      </c>
      <c r="F24" s="109">
        <v>18</v>
      </c>
      <c r="G24" s="107"/>
      <c r="H24" s="109">
        <v>150</v>
      </c>
      <c r="I24" s="109">
        <v>155</v>
      </c>
      <c r="J24" s="109">
        <v>152</v>
      </c>
      <c r="K24" s="107"/>
      <c r="L24" s="113">
        <f t="shared" si="0"/>
        <v>9.4</v>
      </c>
      <c r="M24" s="113">
        <f t="shared" si="0"/>
        <v>8.6</v>
      </c>
      <c r="N24" s="113">
        <f t="shared" si="0"/>
        <v>8.4</v>
      </c>
    </row>
    <row r="25" spans="2:15" s="33" customFormat="1" ht="17.100000000000001" customHeight="1">
      <c r="B25" s="82" t="s">
        <v>101</v>
      </c>
      <c r="C25" s="107"/>
      <c r="D25" s="109">
        <v>1597</v>
      </c>
      <c r="E25" s="109">
        <v>1772</v>
      </c>
      <c r="F25" s="109">
        <v>2084</v>
      </c>
      <c r="G25" s="107"/>
      <c r="H25" s="109">
        <v>2236</v>
      </c>
      <c r="I25" s="109">
        <v>2430</v>
      </c>
      <c r="J25" s="109">
        <v>2600</v>
      </c>
      <c r="K25" s="107"/>
      <c r="L25" s="113">
        <f t="shared" si="0"/>
        <v>1.4</v>
      </c>
      <c r="M25" s="113">
        <f t="shared" si="0"/>
        <v>1.4</v>
      </c>
      <c r="N25" s="113">
        <f t="shared" si="0"/>
        <v>1.2</v>
      </c>
    </row>
    <row r="26" spans="2:15" s="38" customFormat="1" ht="17.100000000000001" customHeight="1">
      <c r="B26" s="81" t="s">
        <v>64</v>
      </c>
      <c r="C26" s="106"/>
      <c r="D26" s="108">
        <f>+SUM(D27:D29)</f>
        <v>5875</v>
      </c>
      <c r="E26" s="108">
        <f>+SUM(E27:E29)</f>
        <v>6945</v>
      </c>
      <c r="F26" s="108">
        <f>SUM(F27:F29)</f>
        <v>8179</v>
      </c>
      <c r="G26" s="106"/>
      <c r="H26" s="108">
        <f>+SUM(H27:H29)</f>
        <v>7320</v>
      </c>
      <c r="I26" s="108">
        <f>+SUM(I27:I29)</f>
        <v>7987</v>
      </c>
      <c r="J26" s="108">
        <f>+SUM(J27:J29)</f>
        <v>8911</v>
      </c>
      <c r="K26" s="106"/>
      <c r="L26" s="112">
        <f t="shared" si="0"/>
        <v>1.2</v>
      </c>
      <c r="M26" s="112">
        <f t="shared" si="0"/>
        <v>1.2</v>
      </c>
      <c r="N26" s="112">
        <f t="shared" si="0"/>
        <v>1.1000000000000001</v>
      </c>
    </row>
    <row r="27" spans="2:15" ht="17.100000000000001" customHeight="1">
      <c r="B27" s="82" t="s">
        <v>102</v>
      </c>
      <c r="C27" s="107"/>
      <c r="D27" s="109">
        <v>649</v>
      </c>
      <c r="E27" s="109">
        <v>749</v>
      </c>
      <c r="F27" s="109">
        <v>855</v>
      </c>
      <c r="G27" s="107"/>
      <c r="H27" s="109">
        <v>1096</v>
      </c>
      <c r="I27" s="109">
        <v>1259</v>
      </c>
      <c r="J27" s="109">
        <v>1426</v>
      </c>
      <c r="K27" s="107"/>
      <c r="L27" s="113">
        <f t="shared" si="0"/>
        <v>1.7</v>
      </c>
      <c r="M27" s="113">
        <f t="shared" si="0"/>
        <v>1.7</v>
      </c>
      <c r="N27" s="113">
        <f t="shared" si="0"/>
        <v>1.7</v>
      </c>
    </row>
    <row r="28" spans="2:15" ht="17.100000000000001" customHeight="1">
      <c r="B28" s="82" t="s">
        <v>103</v>
      </c>
      <c r="C28" s="107"/>
      <c r="D28" s="109">
        <v>2441</v>
      </c>
      <c r="E28" s="109">
        <v>2747</v>
      </c>
      <c r="F28" s="109">
        <v>3244</v>
      </c>
      <c r="G28" s="107"/>
      <c r="H28" s="109">
        <v>3025</v>
      </c>
      <c r="I28" s="109">
        <v>3133</v>
      </c>
      <c r="J28" s="109">
        <v>3404</v>
      </c>
      <c r="K28" s="107"/>
      <c r="L28" s="113">
        <f t="shared" si="0"/>
        <v>1.2</v>
      </c>
      <c r="M28" s="113">
        <f t="shared" si="0"/>
        <v>1.1000000000000001</v>
      </c>
      <c r="N28" s="113">
        <f t="shared" si="0"/>
        <v>1</v>
      </c>
    </row>
    <row r="29" spans="2:15" ht="17.100000000000001" customHeight="1">
      <c r="B29" s="82" t="s">
        <v>104</v>
      </c>
      <c r="C29" s="107"/>
      <c r="D29" s="109">
        <v>2785</v>
      </c>
      <c r="E29" s="109">
        <v>3449</v>
      </c>
      <c r="F29" s="109">
        <v>4080</v>
      </c>
      <c r="G29" s="107"/>
      <c r="H29" s="109">
        <v>3199</v>
      </c>
      <c r="I29" s="109">
        <v>3595</v>
      </c>
      <c r="J29" s="109">
        <v>4081</v>
      </c>
      <c r="K29" s="107"/>
      <c r="L29" s="113">
        <f t="shared" si="0"/>
        <v>1.1000000000000001</v>
      </c>
      <c r="M29" s="113">
        <f t="shared" si="0"/>
        <v>1</v>
      </c>
      <c r="N29" s="113">
        <f t="shared" si="0"/>
        <v>1</v>
      </c>
    </row>
    <row r="30" spans="2:15" ht="17.100000000000001" customHeight="1">
      <c r="B30" s="81" t="s">
        <v>65</v>
      </c>
      <c r="C30" s="106"/>
      <c r="D30" s="108">
        <f>+SUM(D31:D35)</f>
        <v>1830</v>
      </c>
      <c r="E30" s="108">
        <f>+SUM(E31:E35)</f>
        <v>1713</v>
      </c>
      <c r="F30" s="108">
        <f>+SUM(F31:F35)</f>
        <v>2005</v>
      </c>
      <c r="G30" s="106"/>
      <c r="H30" s="108">
        <f>+SUM(H31:H35)</f>
        <v>6778</v>
      </c>
      <c r="I30" s="108">
        <f>+SUM(I31:I35)</f>
        <v>7612</v>
      </c>
      <c r="J30" s="108">
        <f>+SUM(J31:J35)</f>
        <v>8406</v>
      </c>
      <c r="K30" s="106"/>
      <c r="L30" s="112">
        <f t="shared" si="0"/>
        <v>3.7</v>
      </c>
      <c r="M30" s="112">
        <f t="shared" si="0"/>
        <v>4.4000000000000004</v>
      </c>
      <c r="N30" s="112">
        <f t="shared" si="0"/>
        <v>4.2</v>
      </c>
    </row>
    <row r="31" spans="2:15" ht="24" customHeight="1">
      <c r="B31" s="83" t="s">
        <v>105</v>
      </c>
      <c r="C31" s="107"/>
      <c r="D31" s="109">
        <v>405</v>
      </c>
      <c r="E31" s="109">
        <v>422</v>
      </c>
      <c r="F31" s="109">
        <v>486</v>
      </c>
      <c r="G31" s="107"/>
      <c r="H31" s="109">
        <v>3067</v>
      </c>
      <c r="I31" s="109">
        <v>3936</v>
      </c>
      <c r="J31" s="109">
        <v>4501</v>
      </c>
      <c r="K31" s="107"/>
      <c r="L31" s="113">
        <f t="shared" si="0"/>
        <v>7.6</v>
      </c>
      <c r="M31" s="113">
        <f t="shared" si="0"/>
        <v>9.3000000000000007</v>
      </c>
      <c r="N31" s="113">
        <f t="shared" si="0"/>
        <v>9.3000000000000007</v>
      </c>
    </row>
    <row r="32" spans="2:15" ht="24" customHeight="1">
      <c r="B32" s="83" t="s">
        <v>106</v>
      </c>
      <c r="C32" s="107"/>
      <c r="D32" s="109">
        <v>513</v>
      </c>
      <c r="E32" s="109">
        <v>462</v>
      </c>
      <c r="F32" s="109">
        <v>540</v>
      </c>
      <c r="G32" s="107"/>
      <c r="H32" s="109">
        <v>1384</v>
      </c>
      <c r="I32" s="109">
        <v>1278</v>
      </c>
      <c r="J32" s="109">
        <v>1463</v>
      </c>
      <c r="K32" s="107"/>
      <c r="L32" s="113">
        <f t="shared" si="0"/>
        <v>2.7</v>
      </c>
      <c r="M32" s="113">
        <f t="shared" si="0"/>
        <v>2.8</v>
      </c>
      <c r="N32" s="113">
        <f t="shared" si="0"/>
        <v>2.7</v>
      </c>
    </row>
    <row r="33" spans="2:14" ht="17.100000000000001" customHeight="1">
      <c r="B33" s="82" t="s">
        <v>107</v>
      </c>
      <c r="C33" s="107"/>
      <c r="D33" s="109">
        <v>211</v>
      </c>
      <c r="E33" s="109">
        <v>196</v>
      </c>
      <c r="F33" s="109">
        <v>238</v>
      </c>
      <c r="G33" s="107"/>
      <c r="H33" s="109">
        <v>617</v>
      </c>
      <c r="I33" s="109">
        <v>719</v>
      </c>
      <c r="J33" s="109">
        <v>718</v>
      </c>
      <c r="K33" s="107"/>
      <c r="L33" s="113">
        <f t="shared" si="0"/>
        <v>2.9</v>
      </c>
      <c r="M33" s="113">
        <f t="shared" si="0"/>
        <v>3.7</v>
      </c>
      <c r="N33" s="113">
        <f t="shared" si="0"/>
        <v>3</v>
      </c>
    </row>
    <row r="34" spans="2:14" ht="17.100000000000001" customHeight="1">
      <c r="B34" s="82" t="s">
        <v>108</v>
      </c>
      <c r="C34" s="107"/>
      <c r="D34" s="109">
        <v>615</v>
      </c>
      <c r="E34" s="109">
        <v>539</v>
      </c>
      <c r="F34" s="109">
        <v>634</v>
      </c>
      <c r="G34" s="107"/>
      <c r="H34" s="109">
        <v>1600</v>
      </c>
      <c r="I34" s="109">
        <v>1563</v>
      </c>
      <c r="J34" s="109">
        <v>1605</v>
      </c>
      <c r="K34" s="107"/>
      <c r="L34" s="113">
        <f t="shared" si="0"/>
        <v>2.6</v>
      </c>
      <c r="M34" s="113">
        <f t="shared" si="0"/>
        <v>2.9</v>
      </c>
      <c r="N34" s="113">
        <f t="shared" si="0"/>
        <v>2.5</v>
      </c>
    </row>
    <row r="35" spans="2:14" ht="17.100000000000001" customHeight="1">
      <c r="B35" s="82" t="s">
        <v>109</v>
      </c>
      <c r="C35" s="107"/>
      <c r="D35" s="109">
        <v>86</v>
      </c>
      <c r="E35" s="109">
        <v>94</v>
      </c>
      <c r="F35" s="109">
        <v>107</v>
      </c>
      <c r="G35" s="107"/>
      <c r="H35" s="109">
        <v>110</v>
      </c>
      <c r="I35" s="109">
        <v>116</v>
      </c>
      <c r="J35" s="109">
        <v>119</v>
      </c>
      <c r="K35" s="107"/>
      <c r="L35" s="113">
        <f t="shared" si="0"/>
        <v>1.3</v>
      </c>
      <c r="M35" s="113">
        <f t="shared" si="0"/>
        <v>1.2</v>
      </c>
      <c r="N35" s="113">
        <f t="shared" si="0"/>
        <v>1.1000000000000001</v>
      </c>
    </row>
    <row r="36" spans="2:14" ht="17.100000000000001" customHeight="1">
      <c r="B36" s="81" t="s">
        <v>66</v>
      </c>
      <c r="C36" s="106"/>
      <c r="D36" s="108">
        <f>+SUM(D37:D39)</f>
        <v>2228</v>
      </c>
      <c r="E36" s="108">
        <f>+SUM(E37:E39)</f>
        <v>2574</v>
      </c>
      <c r="F36" s="108">
        <f>+SUM(F37:F39)</f>
        <v>3374</v>
      </c>
      <c r="G36" s="106"/>
      <c r="H36" s="108">
        <f>+SUM(H37:H39)</f>
        <v>4238</v>
      </c>
      <c r="I36" s="108">
        <f>+SUM(I37:I39)</f>
        <v>4713</v>
      </c>
      <c r="J36" s="108">
        <f>+SUM(J37:J39)</f>
        <v>5804</v>
      </c>
      <c r="K36" s="106"/>
      <c r="L36" s="112">
        <f t="shared" si="0"/>
        <v>1.9</v>
      </c>
      <c r="M36" s="112">
        <f t="shared" si="0"/>
        <v>1.8</v>
      </c>
      <c r="N36" s="112">
        <f t="shared" si="0"/>
        <v>1.7</v>
      </c>
    </row>
    <row r="37" spans="2:14" ht="17.100000000000001" customHeight="1">
      <c r="B37" s="82" t="s">
        <v>66</v>
      </c>
      <c r="C37" s="107"/>
      <c r="D37" s="109">
        <v>1239</v>
      </c>
      <c r="E37" s="109">
        <v>1422</v>
      </c>
      <c r="F37" s="109">
        <v>1798</v>
      </c>
      <c r="G37" s="107"/>
      <c r="H37" s="109">
        <v>2440</v>
      </c>
      <c r="I37" s="109">
        <v>2740</v>
      </c>
      <c r="J37" s="109">
        <v>3228</v>
      </c>
      <c r="K37" s="107"/>
      <c r="L37" s="113">
        <f t="shared" si="0"/>
        <v>2</v>
      </c>
      <c r="M37" s="113">
        <f t="shared" si="0"/>
        <v>1.9</v>
      </c>
      <c r="N37" s="113">
        <f t="shared" si="0"/>
        <v>1.8</v>
      </c>
    </row>
    <row r="38" spans="2:14" ht="17.100000000000001" customHeight="1">
      <c r="B38" s="82" t="s">
        <v>110</v>
      </c>
      <c r="C38" s="107"/>
      <c r="D38" s="109">
        <v>425</v>
      </c>
      <c r="E38" s="109">
        <v>502</v>
      </c>
      <c r="F38" s="109">
        <v>650</v>
      </c>
      <c r="G38" s="107"/>
      <c r="H38" s="109">
        <v>725</v>
      </c>
      <c r="I38" s="109">
        <v>890</v>
      </c>
      <c r="J38" s="109">
        <v>1121</v>
      </c>
      <c r="K38" s="107"/>
      <c r="L38" s="113">
        <f t="shared" si="0"/>
        <v>1.7</v>
      </c>
      <c r="M38" s="113">
        <f t="shared" si="0"/>
        <v>1.8</v>
      </c>
      <c r="N38" s="113">
        <f t="shared" si="0"/>
        <v>1.7</v>
      </c>
    </row>
    <row r="39" spans="2:14" ht="17.100000000000001" customHeight="1">
      <c r="B39" s="82" t="s">
        <v>111</v>
      </c>
      <c r="C39" s="107"/>
      <c r="D39" s="109">
        <v>564</v>
      </c>
      <c r="E39" s="109">
        <v>650</v>
      </c>
      <c r="F39" s="109">
        <v>926</v>
      </c>
      <c r="G39" s="107"/>
      <c r="H39" s="109">
        <v>1073</v>
      </c>
      <c r="I39" s="109">
        <v>1083</v>
      </c>
      <c r="J39" s="109">
        <v>1455</v>
      </c>
      <c r="K39" s="107"/>
      <c r="L39" s="113">
        <f t="shared" si="0"/>
        <v>1.9</v>
      </c>
      <c r="M39" s="113">
        <f t="shared" si="0"/>
        <v>1.7</v>
      </c>
      <c r="N39" s="113">
        <f t="shared" si="0"/>
        <v>1.6</v>
      </c>
    </row>
    <row r="40" spans="2:14" ht="17.100000000000001" customHeight="1">
      <c r="B40" s="81" t="s">
        <v>112</v>
      </c>
      <c r="C40" s="106"/>
      <c r="D40" s="108">
        <f>+SUM(D41:D48)</f>
        <v>2076</v>
      </c>
      <c r="E40" s="108">
        <f>+SUM(E41:E48)</f>
        <v>1933</v>
      </c>
      <c r="F40" s="108">
        <f>+SUM(F41:F48)</f>
        <v>2545</v>
      </c>
      <c r="G40" s="106"/>
      <c r="H40" s="108">
        <f>+SUM(H41:H48)</f>
        <v>7624</v>
      </c>
      <c r="I40" s="108">
        <f>+SUM(I41:I48)</f>
        <v>7495</v>
      </c>
      <c r="J40" s="108">
        <f>+SUM(J41:J48)</f>
        <v>7355</v>
      </c>
      <c r="K40" s="106"/>
      <c r="L40" s="112">
        <f t="shared" si="0"/>
        <v>3.7</v>
      </c>
      <c r="M40" s="112">
        <f t="shared" si="0"/>
        <v>3.9</v>
      </c>
      <c r="N40" s="112">
        <f t="shared" si="0"/>
        <v>2.9</v>
      </c>
    </row>
    <row r="41" spans="2:14" ht="17.100000000000001" customHeight="1">
      <c r="B41" s="82" t="s">
        <v>113</v>
      </c>
      <c r="C41" s="107"/>
      <c r="D41" s="109">
        <v>106</v>
      </c>
      <c r="E41" s="109">
        <v>151</v>
      </c>
      <c r="F41" s="109">
        <v>202</v>
      </c>
      <c r="G41" s="107"/>
      <c r="H41" s="109">
        <v>147</v>
      </c>
      <c r="I41" s="109">
        <v>169</v>
      </c>
      <c r="J41" s="109">
        <v>183</v>
      </c>
      <c r="K41" s="107"/>
      <c r="L41" s="113">
        <f t="shared" si="0"/>
        <v>1.4</v>
      </c>
      <c r="M41" s="113">
        <f t="shared" si="0"/>
        <v>1.1000000000000001</v>
      </c>
      <c r="N41" s="113">
        <f t="shared" si="0"/>
        <v>0.9</v>
      </c>
    </row>
    <row r="42" spans="2:14" ht="24" customHeight="1">
      <c r="B42" s="83" t="s">
        <v>114</v>
      </c>
      <c r="C42" s="107"/>
      <c r="D42" s="109">
        <v>373</v>
      </c>
      <c r="E42" s="109">
        <v>310</v>
      </c>
      <c r="F42" s="109">
        <v>338</v>
      </c>
      <c r="G42" s="107"/>
      <c r="H42" s="109">
        <v>584</v>
      </c>
      <c r="I42" s="109">
        <v>508</v>
      </c>
      <c r="J42" s="109">
        <v>468</v>
      </c>
      <c r="K42" s="107"/>
      <c r="L42" s="113">
        <f t="shared" si="0"/>
        <v>1.6</v>
      </c>
      <c r="M42" s="113">
        <f t="shared" si="0"/>
        <v>1.6</v>
      </c>
      <c r="N42" s="113">
        <f t="shared" si="0"/>
        <v>1.4</v>
      </c>
    </row>
    <row r="43" spans="2:14" ht="17.100000000000001" customHeight="1">
      <c r="B43" s="82" t="s">
        <v>115</v>
      </c>
      <c r="C43" s="107"/>
      <c r="D43" s="109">
        <v>25</v>
      </c>
      <c r="E43" s="109">
        <v>26</v>
      </c>
      <c r="F43" s="109">
        <v>31</v>
      </c>
      <c r="G43" s="107"/>
      <c r="H43" s="109">
        <v>201</v>
      </c>
      <c r="I43" s="109">
        <v>326</v>
      </c>
      <c r="J43" s="109">
        <v>330</v>
      </c>
      <c r="K43" s="107"/>
      <c r="L43" s="113">
        <f t="shared" si="0"/>
        <v>8</v>
      </c>
      <c r="M43" s="113">
        <f t="shared" si="0"/>
        <v>12.5</v>
      </c>
      <c r="N43" s="113">
        <f t="shared" si="0"/>
        <v>10.6</v>
      </c>
    </row>
    <row r="44" spans="2:14" ht="17.100000000000001" customHeight="1">
      <c r="B44" s="82" t="s">
        <v>116</v>
      </c>
      <c r="C44" s="107"/>
      <c r="D44" s="109">
        <v>992</v>
      </c>
      <c r="E44" s="109">
        <v>968</v>
      </c>
      <c r="F44" s="109">
        <v>1358</v>
      </c>
      <c r="G44" s="107"/>
      <c r="H44" s="109">
        <v>3149</v>
      </c>
      <c r="I44" s="109">
        <v>3160</v>
      </c>
      <c r="J44" s="109">
        <v>3080</v>
      </c>
      <c r="K44" s="107"/>
      <c r="L44" s="113">
        <f t="shared" si="0"/>
        <v>3.2</v>
      </c>
      <c r="M44" s="113">
        <f t="shared" si="0"/>
        <v>3.3</v>
      </c>
      <c r="N44" s="113">
        <f t="shared" si="0"/>
        <v>2.2999999999999998</v>
      </c>
    </row>
    <row r="45" spans="2:14" ht="17.100000000000001" customHeight="1">
      <c r="B45" s="82" t="s">
        <v>117</v>
      </c>
      <c r="C45" s="107"/>
      <c r="D45" s="109">
        <v>139</v>
      </c>
      <c r="E45" s="109">
        <v>98</v>
      </c>
      <c r="F45" s="109">
        <v>143</v>
      </c>
      <c r="G45" s="107"/>
      <c r="H45" s="109">
        <v>206</v>
      </c>
      <c r="I45" s="109">
        <v>190</v>
      </c>
      <c r="J45" s="109">
        <v>189</v>
      </c>
      <c r="K45" s="107"/>
      <c r="L45" s="113">
        <f t="shared" si="0"/>
        <v>1.5</v>
      </c>
      <c r="M45" s="113">
        <f t="shared" si="0"/>
        <v>1.9</v>
      </c>
      <c r="N45" s="113">
        <f t="shared" si="0"/>
        <v>1.3</v>
      </c>
    </row>
    <row r="46" spans="2:14" ht="17.100000000000001" customHeight="1">
      <c r="B46" s="82" t="s">
        <v>118</v>
      </c>
      <c r="C46" s="107"/>
      <c r="D46" s="109">
        <v>143</v>
      </c>
      <c r="E46" s="109">
        <v>120</v>
      </c>
      <c r="F46" s="109">
        <v>155</v>
      </c>
      <c r="G46" s="107"/>
      <c r="H46" s="109">
        <v>772</v>
      </c>
      <c r="I46" s="109">
        <v>749</v>
      </c>
      <c r="J46" s="109">
        <v>705</v>
      </c>
      <c r="K46" s="107"/>
      <c r="L46" s="113">
        <f t="shared" si="0"/>
        <v>5.4</v>
      </c>
      <c r="M46" s="113">
        <f t="shared" si="0"/>
        <v>6.2</v>
      </c>
      <c r="N46" s="113">
        <f t="shared" si="0"/>
        <v>4.5</v>
      </c>
    </row>
    <row r="47" spans="2:14" ht="17.100000000000001" customHeight="1">
      <c r="B47" s="82" t="s">
        <v>119</v>
      </c>
      <c r="C47" s="107"/>
      <c r="D47" s="109">
        <v>152</v>
      </c>
      <c r="E47" s="109">
        <v>130</v>
      </c>
      <c r="F47" s="109">
        <v>171</v>
      </c>
      <c r="G47" s="107"/>
      <c r="H47" s="109">
        <v>2315</v>
      </c>
      <c r="I47" s="109">
        <v>2152</v>
      </c>
      <c r="J47" s="109">
        <v>2161</v>
      </c>
      <c r="K47" s="107"/>
      <c r="L47" s="113">
        <f t="shared" si="0"/>
        <v>15.2</v>
      </c>
      <c r="M47" s="113">
        <f t="shared" si="0"/>
        <v>16.600000000000001</v>
      </c>
      <c r="N47" s="113">
        <f t="shared" si="0"/>
        <v>12.6</v>
      </c>
    </row>
    <row r="48" spans="2:14" ht="17.100000000000001" customHeight="1">
      <c r="B48" s="82" t="s">
        <v>120</v>
      </c>
      <c r="C48" s="107"/>
      <c r="D48" s="109">
        <v>146</v>
      </c>
      <c r="E48" s="109">
        <v>130</v>
      </c>
      <c r="F48" s="109">
        <v>147</v>
      </c>
      <c r="G48" s="107"/>
      <c r="H48" s="109">
        <v>250</v>
      </c>
      <c r="I48" s="109">
        <v>241</v>
      </c>
      <c r="J48" s="109">
        <v>239</v>
      </c>
      <c r="K48" s="107"/>
      <c r="L48" s="113">
        <f t="shared" si="0"/>
        <v>1.7</v>
      </c>
      <c r="M48" s="113">
        <f t="shared" si="0"/>
        <v>1.9</v>
      </c>
      <c r="N48" s="113">
        <f t="shared" si="0"/>
        <v>1.6</v>
      </c>
    </row>
    <row r="49" spans="2:14" ht="17.100000000000001" customHeight="1">
      <c r="B49" s="81" t="s">
        <v>68</v>
      </c>
      <c r="C49" s="106"/>
      <c r="D49" s="108">
        <f>+D50</f>
        <v>6217</v>
      </c>
      <c r="E49" s="108">
        <f>+E50</f>
        <v>6047</v>
      </c>
      <c r="F49" s="108">
        <f>+F50</f>
        <v>7219</v>
      </c>
      <c r="G49" s="106"/>
      <c r="H49" s="108">
        <f>+H50</f>
        <v>9777</v>
      </c>
      <c r="I49" s="108">
        <f>+I50</f>
        <v>9539</v>
      </c>
      <c r="J49" s="108">
        <f>+J50</f>
        <v>10024</v>
      </c>
      <c r="K49" s="106"/>
      <c r="L49" s="112">
        <f t="shared" si="0"/>
        <v>1.6</v>
      </c>
      <c r="M49" s="112">
        <f t="shared" si="0"/>
        <v>1.6</v>
      </c>
      <c r="N49" s="112">
        <f t="shared" si="0"/>
        <v>1.4</v>
      </c>
    </row>
    <row r="50" spans="2:14" ht="17.100000000000001" customHeight="1">
      <c r="B50" s="82" t="s">
        <v>121</v>
      </c>
      <c r="C50" s="107"/>
      <c r="D50" s="109">
        <v>6217</v>
      </c>
      <c r="E50" s="109">
        <v>6047</v>
      </c>
      <c r="F50" s="109">
        <v>7219</v>
      </c>
      <c r="G50" s="107"/>
      <c r="H50" s="109">
        <v>9777</v>
      </c>
      <c r="I50" s="109">
        <v>9539</v>
      </c>
      <c r="J50" s="109">
        <v>10024</v>
      </c>
      <c r="K50" s="107"/>
      <c r="L50" s="113">
        <f t="shared" si="0"/>
        <v>1.6</v>
      </c>
      <c r="M50" s="113">
        <f t="shared" si="0"/>
        <v>1.6</v>
      </c>
      <c r="N50" s="113">
        <f t="shared" si="0"/>
        <v>1.4</v>
      </c>
    </row>
    <row r="51" spans="2:14" ht="17.100000000000001" customHeight="1">
      <c r="B51" s="81" t="s">
        <v>69</v>
      </c>
      <c r="C51" s="106"/>
      <c r="D51" s="108">
        <f t="shared" ref="D51:J51" si="2">+D52</f>
        <v>3885</v>
      </c>
      <c r="E51" s="108">
        <f t="shared" si="2"/>
        <v>4091</v>
      </c>
      <c r="F51" s="108">
        <f t="shared" si="2"/>
        <v>5161</v>
      </c>
      <c r="G51" s="106"/>
      <c r="H51" s="108">
        <f t="shared" si="2"/>
        <v>12109</v>
      </c>
      <c r="I51" s="108">
        <f t="shared" si="2"/>
        <v>11774</v>
      </c>
      <c r="J51" s="108">
        <f t="shared" si="2"/>
        <v>12491</v>
      </c>
      <c r="K51" s="106"/>
      <c r="L51" s="112">
        <f t="shared" si="0"/>
        <v>3.1</v>
      </c>
      <c r="M51" s="112">
        <f t="shared" si="0"/>
        <v>2.9</v>
      </c>
      <c r="N51" s="112">
        <f t="shared" si="0"/>
        <v>2.4</v>
      </c>
    </row>
    <row r="52" spans="2:14" ht="17.100000000000001" customHeight="1">
      <c r="B52" s="82" t="s">
        <v>122</v>
      </c>
      <c r="C52" s="107"/>
      <c r="D52" s="109">
        <v>3885</v>
      </c>
      <c r="E52" s="109">
        <v>4091</v>
      </c>
      <c r="F52" s="109">
        <v>5161</v>
      </c>
      <c r="G52" s="107"/>
      <c r="H52" s="109">
        <v>12109</v>
      </c>
      <c r="I52" s="109">
        <v>11774</v>
      </c>
      <c r="J52" s="109">
        <v>12491</v>
      </c>
      <c r="K52" s="107"/>
      <c r="L52" s="113">
        <f t="shared" si="0"/>
        <v>3.1</v>
      </c>
      <c r="M52" s="113">
        <f t="shared" si="0"/>
        <v>2.9</v>
      </c>
      <c r="N52" s="113">
        <f t="shared" si="0"/>
        <v>2.4</v>
      </c>
    </row>
    <row r="53" spans="2:14" ht="17.100000000000001" customHeight="1">
      <c r="B53" s="81" t="s">
        <v>70</v>
      </c>
      <c r="C53" s="106"/>
      <c r="D53" s="108">
        <f t="shared" ref="D53:J53" si="3">+D54</f>
        <v>327</v>
      </c>
      <c r="E53" s="108">
        <f t="shared" si="3"/>
        <v>341</v>
      </c>
      <c r="F53" s="108">
        <f t="shared" si="3"/>
        <v>361</v>
      </c>
      <c r="G53" s="106"/>
      <c r="H53" s="108">
        <f t="shared" si="3"/>
        <v>1992</v>
      </c>
      <c r="I53" s="108">
        <f t="shared" si="3"/>
        <v>2155</v>
      </c>
      <c r="J53" s="108">
        <f t="shared" si="3"/>
        <v>2089</v>
      </c>
      <c r="K53" s="106"/>
      <c r="L53" s="112">
        <f t="shared" si="0"/>
        <v>6.1</v>
      </c>
      <c r="M53" s="112">
        <f t="shared" si="0"/>
        <v>6.3</v>
      </c>
      <c r="N53" s="112">
        <f t="shared" si="0"/>
        <v>5.8</v>
      </c>
    </row>
    <row r="54" spans="2:14" ht="17.100000000000001" customHeight="1">
      <c r="B54" s="82" t="s">
        <v>70</v>
      </c>
      <c r="C54" s="110"/>
      <c r="D54" s="109">
        <v>327</v>
      </c>
      <c r="E54" s="109">
        <v>341</v>
      </c>
      <c r="F54" s="109">
        <v>361</v>
      </c>
      <c r="G54" s="110"/>
      <c r="H54" s="109">
        <v>1992</v>
      </c>
      <c r="I54" s="109">
        <v>2155</v>
      </c>
      <c r="J54" s="109">
        <v>2089</v>
      </c>
      <c r="K54" s="110"/>
      <c r="L54" s="113">
        <f t="shared" si="0"/>
        <v>6.1</v>
      </c>
      <c r="M54" s="113">
        <f t="shared" si="0"/>
        <v>6.3</v>
      </c>
      <c r="N54" s="113">
        <f t="shared" si="0"/>
        <v>5.8</v>
      </c>
    </row>
    <row r="55" spans="2:14" ht="24.9" customHeight="1" thickBot="1">
      <c r="B55" s="49" t="s">
        <v>3</v>
      </c>
      <c r="C55" s="111"/>
      <c r="D55" s="50">
        <f>+D14+D19+D26+D30+D36+D40+D49+D51+D53</f>
        <v>31539</v>
      </c>
      <c r="E55" s="50">
        <f>+E14+E19+E26+E30+E36+E40+E49+E51+E53</f>
        <v>32645</v>
      </c>
      <c r="F55" s="50">
        <f>+F14+F19+F26+F30+F36+F40+F49+F51+F53</f>
        <v>39377</v>
      </c>
      <c r="G55" s="115"/>
      <c r="H55" s="50">
        <f>+H14+H19+H26+H30+H36+H40+H49+H51+H53</f>
        <v>70924</v>
      </c>
      <c r="I55" s="50">
        <f>+I14+I19+I26+I30+I36+I40+I49+I51+I53</f>
        <v>73003</v>
      </c>
      <c r="J55" s="50">
        <f>+J14+J19+J26+J30+J36+J40+J49+J51+J53</f>
        <v>77521</v>
      </c>
      <c r="K55" s="111"/>
      <c r="L55" s="114">
        <f t="shared" si="0"/>
        <v>2.2000000000000002</v>
      </c>
      <c r="M55" s="114">
        <f t="shared" si="0"/>
        <v>2.2000000000000002</v>
      </c>
      <c r="N55" s="114">
        <f t="shared" si="0"/>
        <v>2</v>
      </c>
    </row>
    <row r="56" spans="2:14" ht="16.5" customHeight="1">
      <c r="B56" s="48" t="s">
        <v>168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</row>
    <row r="57" spans="2:14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</row>
  </sheetData>
  <mergeCells count="4">
    <mergeCell ref="B10:N10"/>
    <mergeCell ref="D12:F12"/>
    <mergeCell ref="H12:J12"/>
    <mergeCell ref="L12:N12"/>
  </mergeCells>
  <pageMargins left="0" right="0.19685039370078741" top="0" bottom="0" header="0" footer="0.31496062992125984"/>
  <pageSetup paperSize="9" scale="67" orientation="portrait" r:id="rId1"/>
  <headerFooter>
    <oddFooter>&amp;R&amp;"NewsGotT,Normal"&amp;10Servicio de Información y Difusión. &amp;"NewsGotT,Negrita"Año 2023 | &amp;P</oddFooter>
  </headerFooter>
  <rowBreaks count="1" manualBreakCount="1">
    <brk id="48" max="10" man="1"/>
  </rowBreaks>
  <colBreaks count="1" manualBreakCount="1">
    <brk id="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Normal="100" zoomScalePageLayoutView="85" workbookViewId="0"/>
  </sheetViews>
  <sheetFormatPr baseColWidth="10" defaultColWidth="8.6640625" defaultRowHeight="14.4"/>
  <cols>
    <col min="1" max="1" width="8.441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2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8">
      <c r="A7" s="3"/>
      <c r="B7" s="7" t="s"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2.5" customHeight="1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8">
      <c r="A9" s="3"/>
      <c r="B9" s="6"/>
      <c r="C9" s="124" t="s">
        <v>16</v>
      </c>
      <c r="D9" s="124"/>
      <c r="E9" s="124"/>
      <c r="F9" s="124"/>
      <c r="G9" s="124"/>
      <c r="H9" s="124"/>
      <c r="I9" s="124"/>
      <c r="J9" s="124"/>
      <c r="K9" s="124"/>
      <c r="L9" s="124"/>
    </row>
    <row r="10" spans="1:12" ht="15.6">
      <c r="A10" s="3"/>
      <c r="B10" s="6"/>
      <c r="C10" s="125" t="s">
        <v>165</v>
      </c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2">
      <c r="A11" s="3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3"/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15.6">
      <c r="A13" s="3"/>
      <c r="B13" s="6"/>
      <c r="C13" s="51" t="s">
        <v>1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3"/>
      <c r="B14" s="6"/>
      <c r="C14" s="8"/>
      <c r="D14" s="8"/>
      <c r="E14" s="8"/>
      <c r="F14" s="8"/>
      <c r="G14" s="8"/>
      <c r="H14" s="8"/>
      <c r="I14" s="8"/>
      <c r="J14" s="8"/>
      <c r="K14" s="8"/>
      <c r="L14" s="13"/>
    </row>
    <row r="15" spans="1:12">
      <c r="A15" s="3"/>
      <c r="B15" s="6"/>
      <c r="C15" s="12" t="s">
        <v>17</v>
      </c>
      <c r="D15" s="8"/>
      <c r="E15" s="8"/>
      <c r="F15" s="8"/>
      <c r="G15" s="8"/>
      <c r="H15" s="8"/>
      <c r="I15" s="8"/>
      <c r="J15" s="8"/>
      <c r="K15" s="8"/>
      <c r="L15" s="14" t="s">
        <v>2</v>
      </c>
    </row>
    <row r="16" spans="1:12">
      <c r="A16" s="3"/>
      <c r="B16" s="6"/>
      <c r="C16" s="12" t="s">
        <v>18</v>
      </c>
      <c r="D16" s="8"/>
      <c r="E16" s="8"/>
      <c r="F16" s="8"/>
      <c r="G16" s="8"/>
      <c r="H16" s="8"/>
      <c r="I16" s="8"/>
      <c r="J16" s="8"/>
      <c r="K16" s="8"/>
      <c r="L16" s="14" t="s">
        <v>12</v>
      </c>
    </row>
    <row r="17" spans="1:12">
      <c r="A17" s="3"/>
      <c r="B17" s="6"/>
      <c r="C17" s="12" t="s">
        <v>19</v>
      </c>
      <c r="D17" s="8"/>
      <c r="E17" s="8"/>
      <c r="F17" s="8"/>
      <c r="G17" s="8"/>
      <c r="H17" s="8"/>
      <c r="I17" s="8"/>
      <c r="J17" s="8"/>
      <c r="K17" s="8"/>
      <c r="L17" s="14" t="s">
        <v>13</v>
      </c>
    </row>
    <row r="18" spans="1:12">
      <c r="A18" s="3"/>
      <c r="B18" s="6"/>
      <c r="C18" s="12" t="s">
        <v>20</v>
      </c>
      <c r="D18" s="8"/>
      <c r="E18" s="8"/>
      <c r="F18" s="8"/>
      <c r="G18" s="8"/>
      <c r="H18" s="8"/>
      <c r="I18" s="8"/>
      <c r="J18" s="8"/>
      <c r="K18" s="8"/>
      <c r="L18" s="14" t="s">
        <v>14</v>
      </c>
    </row>
    <row r="19" spans="1:12">
      <c r="A19" s="3"/>
      <c r="B19" s="6"/>
      <c r="C19" s="12" t="s">
        <v>21</v>
      </c>
      <c r="D19" s="8"/>
      <c r="E19" s="8"/>
      <c r="F19" s="8"/>
      <c r="G19" s="8"/>
      <c r="H19" s="8"/>
      <c r="I19" s="8"/>
      <c r="J19" s="8"/>
      <c r="K19" s="8"/>
      <c r="L19" s="14" t="s">
        <v>15</v>
      </c>
    </row>
    <row r="20" spans="1:12">
      <c r="A20" s="3"/>
      <c r="B20" s="6"/>
      <c r="C20" s="12" t="s">
        <v>22</v>
      </c>
      <c r="D20" s="8"/>
      <c r="E20" s="8"/>
      <c r="F20" s="8"/>
      <c r="G20" s="8"/>
      <c r="H20" s="8"/>
      <c r="I20" s="8"/>
      <c r="J20" s="8"/>
      <c r="K20" s="8"/>
      <c r="L20" s="14" t="s">
        <v>31</v>
      </c>
    </row>
    <row r="21" spans="1:12">
      <c r="A21" s="3"/>
      <c r="B21" s="6"/>
      <c r="C21" s="12" t="s">
        <v>23</v>
      </c>
      <c r="D21" s="8"/>
      <c r="E21" s="8"/>
      <c r="F21" s="8"/>
      <c r="G21" s="8"/>
      <c r="H21" s="8"/>
      <c r="I21" s="8"/>
      <c r="J21" s="8"/>
      <c r="K21" s="8"/>
      <c r="L21" s="14" t="s">
        <v>32</v>
      </c>
    </row>
    <row r="22" spans="1:12">
      <c r="A22" s="3"/>
      <c r="B22" s="6"/>
      <c r="C22" s="12" t="s">
        <v>24</v>
      </c>
      <c r="D22" s="8"/>
      <c r="E22" s="8"/>
      <c r="F22" s="8"/>
      <c r="G22" s="8"/>
      <c r="H22" s="8"/>
      <c r="I22" s="8"/>
      <c r="J22" s="8"/>
      <c r="K22" s="8"/>
      <c r="L22" s="14" t="s">
        <v>33</v>
      </c>
    </row>
    <row r="23" spans="1:12">
      <c r="A23" s="3"/>
      <c r="B23" s="6"/>
      <c r="C23" s="12" t="s">
        <v>25</v>
      </c>
      <c r="D23" s="8"/>
      <c r="E23" s="8"/>
      <c r="F23" s="8"/>
      <c r="G23" s="8"/>
      <c r="H23" s="8"/>
      <c r="I23" s="8"/>
      <c r="J23" s="8"/>
      <c r="K23" s="8"/>
      <c r="L23" s="14" t="s">
        <v>34</v>
      </c>
    </row>
    <row r="24" spans="1:12">
      <c r="A24" s="3"/>
      <c r="B24" s="6"/>
      <c r="C24" s="12" t="s">
        <v>26</v>
      </c>
      <c r="D24" s="8"/>
      <c r="E24" s="8"/>
      <c r="F24" s="8"/>
      <c r="G24" s="8"/>
      <c r="H24" s="8"/>
      <c r="I24" s="8"/>
      <c r="J24" s="8"/>
      <c r="K24" s="8"/>
      <c r="L24" s="14" t="s">
        <v>35</v>
      </c>
    </row>
    <row r="25" spans="1:12">
      <c r="A25" s="3"/>
      <c r="B25" s="6"/>
      <c r="C25" s="12" t="s">
        <v>27</v>
      </c>
      <c r="D25" s="8"/>
      <c r="E25" s="8"/>
      <c r="F25" s="8"/>
      <c r="G25" s="8"/>
      <c r="H25" s="8"/>
      <c r="I25" s="8"/>
      <c r="J25" s="8"/>
      <c r="K25" s="8"/>
      <c r="L25" s="14" t="s">
        <v>36</v>
      </c>
    </row>
    <row r="26" spans="1:12">
      <c r="A26" s="3"/>
      <c r="B26" s="6"/>
      <c r="C26" s="12" t="s">
        <v>28</v>
      </c>
      <c r="D26" s="8"/>
      <c r="E26" s="8"/>
      <c r="F26" s="8"/>
      <c r="G26" s="8"/>
      <c r="H26" s="8"/>
      <c r="I26" s="8"/>
      <c r="J26" s="8"/>
      <c r="K26" s="8"/>
      <c r="L26" s="14" t="s">
        <v>37</v>
      </c>
    </row>
    <row r="27" spans="1:12">
      <c r="A27" s="3"/>
      <c r="B27" s="6"/>
      <c r="C27" s="12" t="s">
        <v>29</v>
      </c>
      <c r="D27" s="8"/>
      <c r="E27" s="8"/>
      <c r="F27" s="8"/>
      <c r="G27" s="8"/>
      <c r="H27" s="8"/>
      <c r="I27" s="8"/>
      <c r="J27" s="8"/>
      <c r="K27" s="8"/>
      <c r="L27" s="14" t="s">
        <v>38</v>
      </c>
    </row>
    <row r="28" spans="1:12">
      <c r="A28" s="3"/>
      <c r="B28" s="6"/>
      <c r="C28" s="12" t="s">
        <v>30</v>
      </c>
      <c r="D28" s="8"/>
      <c r="E28" s="8"/>
      <c r="F28" s="8"/>
      <c r="G28" s="8"/>
      <c r="H28" s="8"/>
      <c r="I28" s="8"/>
      <c r="J28" s="8"/>
      <c r="K28" s="8"/>
      <c r="L28" s="14" t="s">
        <v>39</v>
      </c>
    </row>
    <row r="29" spans="1:12">
      <c r="A29" s="3"/>
      <c r="B29" s="6"/>
      <c r="C29" s="12" t="s">
        <v>166</v>
      </c>
      <c r="D29" s="8"/>
      <c r="E29" s="8"/>
      <c r="F29" s="8"/>
      <c r="G29" s="8"/>
      <c r="H29" s="8"/>
      <c r="I29" s="8"/>
      <c r="J29" s="8"/>
      <c r="K29" s="8"/>
      <c r="L29" s="14" t="s">
        <v>40</v>
      </c>
    </row>
    <row r="30" spans="1:12">
      <c r="A30" s="3"/>
      <c r="B30" s="6"/>
      <c r="C30" s="9"/>
      <c r="D30" s="8"/>
      <c r="E30" s="8"/>
      <c r="F30" s="8"/>
      <c r="G30" s="8"/>
      <c r="H30" s="8"/>
      <c r="I30" s="8"/>
      <c r="J30" s="8"/>
      <c r="K30" s="8"/>
      <c r="L30" s="10"/>
    </row>
    <row r="31" spans="1:12" ht="15.6">
      <c r="A31" s="3"/>
      <c r="B31" s="6"/>
      <c r="C31" s="51" t="s">
        <v>58</v>
      </c>
      <c r="D31" s="8"/>
      <c r="E31" s="8"/>
      <c r="F31" s="8"/>
      <c r="G31" s="8"/>
      <c r="H31" s="8"/>
      <c r="I31" s="8"/>
      <c r="J31" s="8"/>
      <c r="K31" s="8"/>
      <c r="L31" s="8"/>
    </row>
    <row r="32" spans="1:12">
      <c r="A32" s="3"/>
      <c r="B32" s="3"/>
      <c r="C32" s="8"/>
      <c r="D32" s="8"/>
      <c r="E32" s="8"/>
      <c r="F32" s="8"/>
      <c r="G32" s="8"/>
      <c r="H32" s="8"/>
      <c r="I32" s="8"/>
      <c r="J32" s="8"/>
      <c r="K32" s="8"/>
      <c r="L32" s="13"/>
    </row>
    <row r="33" spans="1:12">
      <c r="A33" s="3"/>
      <c r="B33" s="3"/>
      <c r="C33" s="12" t="s">
        <v>41</v>
      </c>
      <c r="D33" s="6"/>
      <c r="E33" s="6"/>
      <c r="F33" s="6"/>
      <c r="G33" s="6"/>
      <c r="H33" s="6"/>
      <c r="I33" s="6"/>
      <c r="J33" s="6"/>
      <c r="K33" s="6"/>
      <c r="L33" s="14" t="s">
        <v>2</v>
      </c>
    </row>
    <row r="34" spans="1:12">
      <c r="A34" s="3"/>
      <c r="B34" s="3"/>
      <c r="C34" s="12" t="s">
        <v>42</v>
      </c>
      <c r="D34" s="3"/>
      <c r="E34" s="3"/>
      <c r="F34" s="3"/>
      <c r="G34" s="3"/>
      <c r="H34" s="3"/>
      <c r="I34" s="3"/>
      <c r="J34" s="3"/>
      <c r="K34" s="3"/>
      <c r="L34" s="14" t="s">
        <v>2</v>
      </c>
    </row>
    <row r="35" spans="1:12">
      <c r="A35" s="3"/>
      <c r="B35" s="3"/>
      <c r="C35" s="12" t="s">
        <v>43</v>
      </c>
      <c r="D35" s="3"/>
      <c r="E35" s="3"/>
      <c r="F35" s="3"/>
      <c r="G35" s="3"/>
      <c r="H35" s="3"/>
      <c r="I35" s="3"/>
      <c r="J35" s="3"/>
      <c r="K35" s="3"/>
      <c r="L35" s="14" t="s">
        <v>12</v>
      </c>
    </row>
    <row r="36" spans="1:12">
      <c r="A36" s="3"/>
      <c r="B36" s="3"/>
      <c r="C36" s="12" t="s">
        <v>44</v>
      </c>
      <c r="D36" s="3"/>
      <c r="E36" s="3"/>
      <c r="F36" s="3"/>
      <c r="G36" s="3"/>
      <c r="H36" s="3"/>
      <c r="I36" s="3"/>
      <c r="J36" s="3"/>
      <c r="K36" s="3"/>
      <c r="L36" s="14" t="s">
        <v>12</v>
      </c>
    </row>
    <row r="37" spans="1:12" ht="13.5" customHeight="1">
      <c r="A37" s="3"/>
      <c r="B37" s="3"/>
      <c r="C37" s="12" t="s">
        <v>45</v>
      </c>
      <c r="D37" s="3"/>
      <c r="E37" s="3"/>
      <c r="F37" s="3"/>
      <c r="G37" s="3"/>
      <c r="H37" s="3"/>
      <c r="I37" s="3"/>
      <c r="J37" s="3"/>
      <c r="K37" s="3"/>
      <c r="L37" s="14" t="s">
        <v>13</v>
      </c>
    </row>
    <row r="38" spans="1:12" ht="16.5" customHeight="1">
      <c r="A38" s="3"/>
      <c r="B38" s="3"/>
      <c r="C38" s="12" t="s">
        <v>46</v>
      </c>
      <c r="D38" s="3"/>
      <c r="E38" s="3"/>
      <c r="F38" s="3"/>
      <c r="G38" s="3"/>
      <c r="H38" s="3"/>
      <c r="I38" s="3"/>
      <c r="J38" s="3"/>
      <c r="K38" s="3"/>
      <c r="L38" s="14" t="s">
        <v>13</v>
      </c>
    </row>
    <row r="39" spans="1:12">
      <c r="A39" s="3"/>
      <c r="B39" s="3"/>
      <c r="C39" s="12" t="s">
        <v>47</v>
      </c>
      <c r="D39" s="3"/>
      <c r="E39" s="3"/>
      <c r="F39" s="3"/>
      <c r="G39" s="3"/>
      <c r="H39" s="3"/>
      <c r="I39" s="3"/>
      <c r="J39" s="3"/>
      <c r="K39" s="3"/>
      <c r="L39" s="14" t="s">
        <v>32</v>
      </c>
    </row>
    <row r="40" spans="1:12">
      <c r="A40" s="3"/>
      <c r="B40" s="3"/>
      <c r="C40" s="12" t="s">
        <v>48</v>
      </c>
      <c r="D40" s="3"/>
      <c r="E40" s="3"/>
      <c r="F40" s="3"/>
      <c r="G40" s="3"/>
      <c r="H40" s="3"/>
      <c r="I40" s="3"/>
      <c r="J40" s="3"/>
      <c r="K40" s="3"/>
      <c r="L40" s="14" t="s">
        <v>32</v>
      </c>
    </row>
    <row r="41" spans="1:12">
      <c r="A41" s="3"/>
      <c r="B41" s="3"/>
      <c r="C41" s="12" t="s">
        <v>49</v>
      </c>
      <c r="D41" s="3"/>
      <c r="E41" s="3"/>
      <c r="F41" s="3"/>
      <c r="G41" s="3"/>
      <c r="H41" s="3"/>
      <c r="I41" s="3"/>
      <c r="J41" s="3"/>
      <c r="K41" s="3"/>
      <c r="L41" s="14" t="s">
        <v>33</v>
      </c>
    </row>
    <row r="42" spans="1:12" ht="18" customHeight="1">
      <c r="A42" s="3"/>
      <c r="B42" s="3"/>
      <c r="C42" s="12" t="s">
        <v>50</v>
      </c>
      <c r="D42" s="3"/>
      <c r="E42" s="3"/>
      <c r="F42" s="3"/>
      <c r="G42" s="3"/>
      <c r="H42" s="3"/>
      <c r="I42" s="3"/>
      <c r="J42" s="3"/>
      <c r="K42" s="3"/>
      <c r="L42" s="14" t="s">
        <v>33</v>
      </c>
    </row>
    <row r="43" spans="1:12">
      <c r="A43" s="3"/>
      <c r="B43" s="3"/>
      <c r="C43" s="12" t="s">
        <v>51</v>
      </c>
      <c r="D43" s="3"/>
      <c r="E43" s="3"/>
      <c r="F43" s="3"/>
      <c r="G43" s="3"/>
      <c r="H43" s="3"/>
      <c r="I43" s="3"/>
      <c r="J43" s="3"/>
      <c r="K43" s="3"/>
      <c r="L43" s="14" t="s">
        <v>34</v>
      </c>
    </row>
    <row r="44" spans="1:12">
      <c r="A44" s="3"/>
      <c r="B44" s="3"/>
      <c r="C44" s="12" t="s">
        <v>52</v>
      </c>
      <c r="D44" s="3"/>
      <c r="E44" s="3"/>
      <c r="F44" s="3"/>
      <c r="G44" s="3"/>
      <c r="H44" s="3"/>
      <c r="I44" s="3"/>
      <c r="J44" s="3"/>
      <c r="K44" s="3"/>
      <c r="L44" s="14" t="s">
        <v>34</v>
      </c>
    </row>
    <row r="45" spans="1:12">
      <c r="A45" s="3"/>
      <c r="B45" s="3"/>
      <c r="C45" s="12" t="s">
        <v>53</v>
      </c>
      <c r="D45" s="3"/>
      <c r="E45" s="3"/>
      <c r="F45" s="3"/>
      <c r="G45" s="3"/>
      <c r="H45" s="3"/>
      <c r="I45" s="3"/>
      <c r="J45" s="3"/>
      <c r="K45" s="3"/>
      <c r="L45" s="14" t="s">
        <v>38</v>
      </c>
    </row>
    <row r="46" spans="1:12">
      <c r="A46" s="3"/>
      <c r="B46" s="3"/>
      <c r="C46" s="12" t="s">
        <v>54</v>
      </c>
      <c r="D46" s="3"/>
      <c r="E46" s="3"/>
      <c r="F46" s="3"/>
      <c r="G46" s="3"/>
      <c r="H46" s="3"/>
      <c r="I46" s="3"/>
      <c r="J46" s="3"/>
      <c r="K46" s="3"/>
      <c r="L46" s="14" t="s">
        <v>38</v>
      </c>
    </row>
    <row r="47" spans="1:12">
      <c r="A47" s="3"/>
      <c r="B47" s="3"/>
      <c r="C47" s="12" t="s">
        <v>55</v>
      </c>
      <c r="D47" s="3"/>
      <c r="E47" s="3"/>
      <c r="F47" s="3"/>
      <c r="G47" s="3"/>
      <c r="H47" s="3"/>
      <c r="I47" s="3"/>
      <c r="J47" s="3"/>
      <c r="K47" s="3"/>
      <c r="L47" s="14" t="s">
        <v>38</v>
      </c>
    </row>
    <row r="48" spans="1:12">
      <c r="A48" s="3"/>
      <c r="B48" s="3"/>
      <c r="C48" s="12" t="s">
        <v>56</v>
      </c>
      <c r="D48" s="3"/>
      <c r="E48" s="3"/>
      <c r="F48" s="3"/>
      <c r="G48" s="3"/>
      <c r="H48" s="3"/>
      <c r="I48" s="3"/>
      <c r="J48" s="3"/>
      <c r="K48" s="3"/>
      <c r="L48" s="14" t="s">
        <v>38</v>
      </c>
    </row>
    <row r="49" spans="1:12">
      <c r="A49" s="3"/>
      <c r="B49" s="3"/>
      <c r="C49" s="12" t="s">
        <v>57</v>
      </c>
      <c r="D49" s="3"/>
      <c r="E49" s="3"/>
      <c r="F49" s="3"/>
      <c r="G49" s="3"/>
      <c r="H49" s="3"/>
      <c r="I49" s="3"/>
      <c r="J49" s="3"/>
      <c r="K49" s="3"/>
      <c r="L49" s="14" t="s">
        <v>38</v>
      </c>
    </row>
    <row r="50" spans="1:12" ht="16.5" customHeight="1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</row>
    <row r="51" spans="1:1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" customHeight="1">
      <c r="A52" s="3"/>
      <c r="B52" s="3"/>
      <c r="C52" s="3"/>
      <c r="D52" s="3"/>
      <c r="E52" s="3"/>
      <c r="F52" s="3"/>
      <c r="G52" s="3"/>
      <c r="H52" s="126"/>
      <c r="I52" s="126"/>
      <c r="J52" s="126"/>
      <c r="K52" s="126"/>
      <c r="L52" s="126"/>
    </row>
  </sheetData>
  <mergeCells count="3">
    <mergeCell ref="C9:L9"/>
    <mergeCell ref="C10:L10"/>
    <mergeCell ref="H52:L52"/>
  </mergeCells>
  <hyperlinks>
    <hyperlink ref="L15" location="'P3'!A1" display="Pág. 3" xr:uid="{00000000-0004-0000-0100-000000000000}"/>
    <hyperlink ref="L16:L25" location="'P2'!A1" display="Pág. 3" xr:uid="{00000000-0004-0000-0100-000001000000}"/>
    <hyperlink ref="L33" location="'P3'!A1" display="Pág. 3" xr:uid="{00000000-0004-0000-0100-000002000000}"/>
    <hyperlink ref="L34:L37" location="'P2'!A1" display="Pág. 3" xr:uid="{00000000-0004-0000-0100-000003000000}"/>
    <hyperlink ref="L16" location="'P4'!A1" display="Pág. 4" xr:uid="{00000000-0004-0000-0100-000004000000}"/>
    <hyperlink ref="L17" location="'P5'!A1" display="Pág. 5" xr:uid="{00000000-0004-0000-0100-000005000000}"/>
    <hyperlink ref="L34" location="'P3'!A1" display="Pág. 3" xr:uid="{00000000-0004-0000-0100-000006000000}"/>
    <hyperlink ref="L18" location="'P6'!A1" display="Pág. 6" xr:uid="{00000000-0004-0000-0100-000007000000}"/>
    <hyperlink ref="L19" location="'P7'!A1" display="Pág. 7" xr:uid="{00000000-0004-0000-0100-000008000000}"/>
    <hyperlink ref="L20" location="'P8'!A1" display="Pág. 8" xr:uid="{00000000-0004-0000-0100-000009000000}"/>
    <hyperlink ref="L21" location="'P9'!A1" display="Pág. 9" xr:uid="{00000000-0004-0000-0100-00000A000000}"/>
    <hyperlink ref="L22" location="'P10'!A1" display="Pág. 10" xr:uid="{00000000-0004-0000-0100-00000B000000}"/>
    <hyperlink ref="L35" location="'P4'!A1" display="Pág. 4" xr:uid="{00000000-0004-0000-0100-00000C000000}"/>
    <hyperlink ref="L36" location="'P4'!A1" display="Pág. 4" xr:uid="{00000000-0004-0000-0100-00000D000000}"/>
    <hyperlink ref="L23" location="'P11'!A1" display="Pág. 11" xr:uid="{00000000-0004-0000-0100-00000E000000}"/>
    <hyperlink ref="L24" location="'P12'!A1" display="Pág. 12" xr:uid="{00000000-0004-0000-0100-00000F000000}"/>
    <hyperlink ref="L25" location="'P13'!A1" display="Pág. 13" xr:uid="{00000000-0004-0000-0100-000010000000}"/>
    <hyperlink ref="L37" location="'P5'!A1" display="Pág. 5" xr:uid="{00000000-0004-0000-0100-000011000000}"/>
    <hyperlink ref="L26:L29" location="'P2'!A1" display="Pág. 3" xr:uid="{00000000-0004-0000-0100-000012000000}"/>
    <hyperlink ref="L38:L49" location="'P2'!A1" display="Pág. 3" xr:uid="{00000000-0004-0000-0100-000013000000}"/>
    <hyperlink ref="L26" location="'P14'!A1" display="Pág. 14" xr:uid="{00000000-0004-0000-0100-000014000000}"/>
    <hyperlink ref="L27" location="'P15'!A1" display="Pág. 15" xr:uid="{00000000-0004-0000-0100-000015000000}"/>
    <hyperlink ref="L28" location="'P16'!A1" display="Pág. 16" xr:uid="{00000000-0004-0000-0100-000016000000}"/>
    <hyperlink ref="L29" location="'P17'!A1" display="Pág. 17" xr:uid="{00000000-0004-0000-0100-000017000000}"/>
    <hyperlink ref="L38" location="'P5'!A1" display="Pág. 5" xr:uid="{00000000-0004-0000-0100-000018000000}"/>
    <hyperlink ref="L39" location="'P9'!A1" display="Pág. 9" xr:uid="{00000000-0004-0000-0100-000019000000}"/>
    <hyperlink ref="L40" location="'P9'!A1" display="Pág. 9" xr:uid="{00000000-0004-0000-0100-00001A000000}"/>
    <hyperlink ref="L41" location="'P10'!A1" display="Pág. 10" xr:uid="{00000000-0004-0000-0100-00001B000000}"/>
    <hyperlink ref="L42" location="'P10'!A1" display="Pág. 10" xr:uid="{00000000-0004-0000-0100-00001C000000}"/>
    <hyperlink ref="L43" location="'P11'!A1" display="Pág. 11" xr:uid="{00000000-0004-0000-0100-00001D000000}"/>
    <hyperlink ref="L44" location="'P11'!A1" display="Pág. 11" xr:uid="{00000000-0004-0000-0100-00001E000000}"/>
    <hyperlink ref="L45" location="'P15'!A1" display="Pág. 15" xr:uid="{00000000-0004-0000-0100-00001F000000}"/>
    <hyperlink ref="L46" location="'P15'!A1" display="Pág. 15" xr:uid="{00000000-0004-0000-0100-000020000000}"/>
    <hyperlink ref="L47" location="'P15'!A1" display="Pág. 15" xr:uid="{00000000-0004-0000-0100-000021000000}"/>
    <hyperlink ref="L48" location="'P15'!A1" display="Pág. 15" xr:uid="{00000000-0004-0000-0100-000022000000}"/>
    <hyperlink ref="L49" location="'P15'!A1" display="Pág. 15" xr:uid="{00000000-0004-0000-0100-000023000000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2023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" style="15" customWidth="1"/>
    <col min="4" max="4" width="7" style="16" bestFit="1" customWidth="1"/>
    <col min="5" max="5" width="6.109375" style="16" bestFit="1" customWidth="1"/>
    <col min="6" max="7" width="7.88671875" style="16" bestFit="1" customWidth="1"/>
    <col min="8" max="8" width="6.44140625" style="16" bestFit="1" customWidth="1"/>
    <col min="9" max="9" width="6.109375" style="16" bestFit="1" customWidth="1"/>
    <col min="10" max="10" width="7" style="16" bestFit="1" customWidth="1"/>
    <col min="11" max="11" width="6.6640625" style="16" bestFit="1" customWidth="1"/>
    <col min="12" max="12" width="6.33203125" style="17" bestFit="1" customWidth="1"/>
    <col min="13" max="13" width="7.88671875" style="18" customWidth="1"/>
    <col min="14" max="256" width="11.44140625" style="18"/>
    <col min="257" max="257" width="1" style="18" customWidth="1"/>
    <col min="258" max="258" width="19.33203125" style="18" customWidth="1"/>
    <col min="259" max="259" width="11.109375" style="18" customWidth="1"/>
    <col min="260" max="260" width="7.6640625" style="18" customWidth="1"/>
    <col min="261" max="262" width="8.44140625" style="18" customWidth="1"/>
    <col min="263" max="263" width="9.109375" style="18" customWidth="1"/>
    <col min="264" max="264" width="8.44140625" style="18" customWidth="1"/>
    <col min="265" max="266" width="7.6640625" style="18" customWidth="1"/>
    <col min="267" max="267" width="8.44140625" style="18" customWidth="1"/>
    <col min="268" max="268" width="8.109375" style="18" customWidth="1"/>
    <col min="269" max="269" width="8.44140625" style="18" customWidth="1"/>
    <col min="270" max="512" width="11.44140625" style="18"/>
    <col min="513" max="513" width="1" style="18" customWidth="1"/>
    <col min="514" max="514" width="19.33203125" style="18" customWidth="1"/>
    <col min="515" max="515" width="11.109375" style="18" customWidth="1"/>
    <col min="516" max="516" width="7.6640625" style="18" customWidth="1"/>
    <col min="517" max="518" width="8.44140625" style="18" customWidth="1"/>
    <col min="519" max="519" width="9.109375" style="18" customWidth="1"/>
    <col min="520" max="520" width="8.44140625" style="18" customWidth="1"/>
    <col min="521" max="522" width="7.6640625" style="18" customWidth="1"/>
    <col min="523" max="523" width="8.44140625" style="18" customWidth="1"/>
    <col min="524" max="524" width="8.109375" style="18" customWidth="1"/>
    <col min="525" max="525" width="8.44140625" style="18" customWidth="1"/>
    <col min="526" max="768" width="11.44140625" style="18"/>
    <col min="769" max="769" width="1" style="18" customWidth="1"/>
    <col min="770" max="770" width="19.33203125" style="18" customWidth="1"/>
    <col min="771" max="771" width="11.109375" style="18" customWidth="1"/>
    <col min="772" max="772" width="7.6640625" style="18" customWidth="1"/>
    <col min="773" max="774" width="8.44140625" style="18" customWidth="1"/>
    <col min="775" max="775" width="9.109375" style="18" customWidth="1"/>
    <col min="776" max="776" width="8.44140625" style="18" customWidth="1"/>
    <col min="777" max="778" width="7.6640625" style="18" customWidth="1"/>
    <col min="779" max="779" width="8.44140625" style="18" customWidth="1"/>
    <col min="780" max="780" width="8.109375" style="18" customWidth="1"/>
    <col min="781" max="781" width="8.44140625" style="18" customWidth="1"/>
    <col min="782" max="1024" width="11.44140625" style="18"/>
    <col min="1025" max="1025" width="1" style="18" customWidth="1"/>
    <col min="1026" max="1026" width="19.33203125" style="18" customWidth="1"/>
    <col min="1027" max="1027" width="11.109375" style="18" customWidth="1"/>
    <col min="1028" max="1028" width="7.6640625" style="18" customWidth="1"/>
    <col min="1029" max="1030" width="8.44140625" style="18" customWidth="1"/>
    <col min="1031" max="1031" width="9.109375" style="18" customWidth="1"/>
    <col min="1032" max="1032" width="8.44140625" style="18" customWidth="1"/>
    <col min="1033" max="1034" width="7.6640625" style="18" customWidth="1"/>
    <col min="1035" max="1035" width="8.44140625" style="18" customWidth="1"/>
    <col min="1036" max="1036" width="8.109375" style="18" customWidth="1"/>
    <col min="1037" max="1037" width="8.44140625" style="18" customWidth="1"/>
    <col min="1038" max="1280" width="11.44140625" style="18"/>
    <col min="1281" max="1281" width="1" style="18" customWidth="1"/>
    <col min="1282" max="1282" width="19.33203125" style="18" customWidth="1"/>
    <col min="1283" max="1283" width="11.109375" style="18" customWidth="1"/>
    <col min="1284" max="1284" width="7.6640625" style="18" customWidth="1"/>
    <col min="1285" max="1286" width="8.44140625" style="18" customWidth="1"/>
    <col min="1287" max="1287" width="9.109375" style="18" customWidth="1"/>
    <col min="1288" max="1288" width="8.44140625" style="18" customWidth="1"/>
    <col min="1289" max="1290" width="7.6640625" style="18" customWidth="1"/>
    <col min="1291" max="1291" width="8.44140625" style="18" customWidth="1"/>
    <col min="1292" max="1292" width="8.109375" style="18" customWidth="1"/>
    <col min="1293" max="1293" width="8.44140625" style="18" customWidth="1"/>
    <col min="1294" max="1536" width="11.44140625" style="18"/>
    <col min="1537" max="1537" width="1" style="18" customWidth="1"/>
    <col min="1538" max="1538" width="19.33203125" style="18" customWidth="1"/>
    <col min="1539" max="1539" width="11.109375" style="18" customWidth="1"/>
    <col min="1540" max="1540" width="7.6640625" style="18" customWidth="1"/>
    <col min="1541" max="1542" width="8.44140625" style="18" customWidth="1"/>
    <col min="1543" max="1543" width="9.109375" style="18" customWidth="1"/>
    <col min="1544" max="1544" width="8.44140625" style="18" customWidth="1"/>
    <col min="1545" max="1546" width="7.6640625" style="18" customWidth="1"/>
    <col min="1547" max="1547" width="8.44140625" style="18" customWidth="1"/>
    <col min="1548" max="1548" width="8.109375" style="18" customWidth="1"/>
    <col min="1549" max="1549" width="8.44140625" style="18" customWidth="1"/>
    <col min="1550" max="1792" width="11.44140625" style="18"/>
    <col min="1793" max="1793" width="1" style="18" customWidth="1"/>
    <col min="1794" max="1794" width="19.33203125" style="18" customWidth="1"/>
    <col min="1795" max="1795" width="11.109375" style="18" customWidth="1"/>
    <col min="1796" max="1796" width="7.6640625" style="18" customWidth="1"/>
    <col min="1797" max="1798" width="8.44140625" style="18" customWidth="1"/>
    <col min="1799" max="1799" width="9.109375" style="18" customWidth="1"/>
    <col min="1800" max="1800" width="8.44140625" style="18" customWidth="1"/>
    <col min="1801" max="1802" width="7.6640625" style="18" customWidth="1"/>
    <col min="1803" max="1803" width="8.44140625" style="18" customWidth="1"/>
    <col min="1804" max="1804" width="8.109375" style="18" customWidth="1"/>
    <col min="1805" max="1805" width="8.44140625" style="18" customWidth="1"/>
    <col min="1806" max="2048" width="11.44140625" style="18"/>
    <col min="2049" max="2049" width="1" style="18" customWidth="1"/>
    <col min="2050" max="2050" width="19.33203125" style="18" customWidth="1"/>
    <col min="2051" max="2051" width="11.109375" style="18" customWidth="1"/>
    <col min="2052" max="2052" width="7.6640625" style="18" customWidth="1"/>
    <col min="2053" max="2054" width="8.44140625" style="18" customWidth="1"/>
    <col min="2055" max="2055" width="9.109375" style="18" customWidth="1"/>
    <col min="2056" max="2056" width="8.44140625" style="18" customWidth="1"/>
    <col min="2057" max="2058" width="7.6640625" style="18" customWidth="1"/>
    <col min="2059" max="2059" width="8.44140625" style="18" customWidth="1"/>
    <col min="2060" max="2060" width="8.109375" style="18" customWidth="1"/>
    <col min="2061" max="2061" width="8.44140625" style="18" customWidth="1"/>
    <col min="2062" max="2304" width="11.44140625" style="18"/>
    <col min="2305" max="2305" width="1" style="18" customWidth="1"/>
    <col min="2306" max="2306" width="19.33203125" style="18" customWidth="1"/>
    <col min="2307" max="2307" width="11.109375" style="18" customWidth="1"/>
    <col min="2308" max="2308" width="7.6640625" style="18" customWidth="1"/>
    <col min="2309" max="2310" width="8.44140625" style="18" customWidth="1"/>
    <col min="2311" max="2311" width="9.109375" style="18" customWidth="1"/>
    <col min="2312" max="2312" width="8.44140625" style="18" customWidth="1"/>
    <col min="2313" max="2314" width="7.6640625" style="18" customWidth="1"/>
    <col min="2315" max="2315" width="8.44140625" style="18" customWidth="1"/>
    <col min="2316" max="2316" width="8.109375" style="18" customWidth="1"/>
    <col min="2317" max="2317" width="8.44140625" style="18" customWidth="1"/>
    <col min="2318" max="2560" width="11.44140625" style="18"/>
    <col min="2561" max="2561" width="1" style="18" customWidth="1"/>
    <col min="2562" max="2562" width="19.33203125" style="18" customWidth="1"/>
    <col min="2563" max="2563" width="11.109375" style="18" customWidth="1"/>
    <col min="2564" max="2564" width="7.6640625" style="18" customWidth="1"/>
    <col min="2565" max="2566" width="8.44140625" style="18" customWidth="1"/>
    <col min="2567" max="2567" width="9.109375" style="18" customWidth="1"/>
    <col min="2568" max="2568" width="8.44140625" style="18" customWidth="1"/>
    <col min="2569" max="2570" width="7.6640625" style="18" customWidth="1"/>
    <col min="2571" max="2571" width="8.44140625" style="18" customWidth="1"/>
    <col min="2572" max="2572" width="8.109375" style="18" customWidth="1"/>
    <col min="2573" max="2573" width="8.44140625" style="18" customWidth="1"/>
    <col min="2574" max="2816" width="11.44140625" style="18"/>
    <col min="2817" max="2817" width="1" style="18" customWidth="1"/>
    <col min="2818" max="2818" width="19.33203125" style="18" customWidth="1"/>
    <col min="2819" max="2819" width="11.109375" style="18" customWidth="1"/>
    <col min="2820" max="2820" width="7.6640625" style="18" customWidth="1"/>
    <col min="2821" max="2822" width="8.44140625" style="18" customWidth="1"/>
    <col min="2823" max="2823" width="9.109375" style="18" customWidth="1"/>
    <col min="2824" max="2824" width="8.44140625" style="18" customWidth="1"/>
    <col min="2825" max="2826" width="7.6640625" style="18" customWidth="1"/>
    <col min="2827" max="2827" width="8.44140625" style="18" customWidth="1"/>
    <col min="2828" max="2828" width="8.109375" style="18" customWidth="1"/>
    <col min="2829" max="2829" width="8.44140625" style="18" customWidth="1"/>
    <col min="2830" max="3072" width="11.44140625" style="18"/>
    <col min="3073" max="3073" width="1" style="18" customWidth="1"/>
    <col min="3074" max="3074" width="19.33203125" style="18" customWidth="1"/>
    <col min="3075" max="3075" width="11.109375" style="18" customWidth="1"/>
    <col min="3076" max="3076" width="7.6640625" style="18" customWidth="1"/>
    <col min="3077" max="3078" width="8.44140625" style="18" customWidth="1"/>
    <col min="3079" max="3079" width="9.109375" style="18" customWidth="1"/>
    <col min="3080" max="3080" width="8.44140625" style="18" customWidth="1"/>
    <col min="3081" max="3082" width="7.6640625" style="18" customWidth="1"/>
    <col min="3083" max="3083" width="8.44140625" style="18" customWidth="1"/>
    <col min="3084" max="3084" width="8.109375" style="18" customWidth="1"/>
    <col min="3085" max="3085" width="8.44140625" style="18" customWidth="1"/>
    <col min="3086" max="3328" width="11.44140625" style="18"/>
    <col min="3329" max="3329" width="1" style="18" customWidth="1"/>
    <col min="3330" max="3330" width="19.33203125" style="18" customWidth="1"/>
    <col min="3331" max="3331" width="11.109375" style="18" customWidth="1"/>
    <col min="3332" max="3332" width="7.6640625" style="18" customWidth="1"/>
    <col min="3333" max="3334" width="8.44140625" style="18" customWidth="1"/>
    <col min="3335" max="3335" width="9.109375" style="18" customWidth="1"/>
    <col min="3336" max="3336" width="8.44140625" style="18" customWidth="1"/>
    <col min="3337" max="3338" width="7.6640625" style="18" customWidth="1"/>
    <col min="3339" max="3339" width="8.44140625" style="18" customWidth="1"/>
    <col min="3340" max="3340" width="8.109375" style="18" customWidth="1"/>
    <col min="3341" max="3341" width="8.44140625" style="18" customWidth="1"/>
    <col min="3342" max="3584" width="11.44140625" style="18"/>
    <col min="3585" max="3585" width="1" style="18" customWidth="1"/>
    <col min="3586" max="3586" width="19.33203125" style="18" customWidth="1"/>
    <col min="3587" max="3587" width="11.109375" style="18" customWidth="1"/>
    <col min="3588" max="3588" width="7.6640625" style="18" customWidth="1"/>
    <col min="3589" max="3590" width="8.44140625" style="18" customWidth="1"/>
    <col min="3591" max="3591" width="9.109375" style="18" customWidth="1"/>
    <col min="3592" max="3592" width="8.44140625" style="18" customWidth="1"/>
    <col min="3593" max="3594" width="7.6640625" style="18" customWidth="1"/>
    <col min="3595" max="3595" width="8.44140625" style="18" customWidth="1"/>
    <col min="3596" max="3596" width="8.109375" style="18" customWidth="1"/>
    <col min="3597" max="3597" width="8.44140625" style="18" customWidth="1"/>
    <col min="3598" max="3840" width="11.44140625" style="18"/>
    <col min="3841" max="3841" width="1" style="18" customWidth="1"/>
    <col min="3842" max="3842" width="19.33203125" style="18" customWidth="1"/>
    <col min="3843" max="3843" width="11.109375" style="18" customWidth="1"/>
    <col min="3844" max="3844" width="7.6640625" style="18" customWidth="1"/>
    <col min="3845" max="3846" width="8.44140625" style="18" customWidth="1"/>
    <col min="3847" max="3847" width="9.109375" style="18" customWidth="1"/>
    <col min="3848" max="3848" width="8.44140625" style="18" customWidth="1"/>
    <col min="3849" max="3850" width="7.6640625" style="18" customWidth="1"/>
    <col min="3851" max="3851" width="8.44140625" style="18" customWidth="1"/>
    <col min="3852" max="3852" width="8.109375" style="18" customWidth="1"/>
    <col min="3853" max="3853" width="8.44140625" style="18" customWidth="1"/>
    <col min="3854" max="4096" width="11.44140625" style="18"/>
    <col min="4097" max="4097" width="1" style="18" customWidth="1"/>
    <col min="4098" max="4098" width="19.33203125" style="18" customWidth="1"/>
    <col min="4099" max="4099" width="11.109375" style="18" customWidth="1"/>
    <col min="4100" max="4100" width="7.6640625" style="18" customWidth="1"/>
    <col min="4101" max="4102" width="8.44140625" style="18" customWidth="1"/>
    <col min="4103" max="4103" width="9.109375" style="18" customWidth="1"/>
    <col min="4104" max="4104" width="8.44140625" style="18" customWidth="1"/>
    <col min="4105" max="4106" width="7.6640625" style="18" customWidth="1"/>
    <col min="4107" max="4107" width="8.44140625" style="18" customWidth="1"/>
    <col min="4108" max="4108" width="8.109375" style="18" customWidth="1"/>
    <col min="4109" max="4109" width="8.44140625" style="18" customWidth="1"/>
    <col min="4110" max="4352" width="11.44140625" style="18"/>
    <col min="4353" max="4353" width="1" style="18" customWidth="1"/>
    <col min="4354" max="4354" width="19.33203125" style="18" customWidth="1"/>
    <col min="4355" max="4355" width="11.109375" style="18" customWidth="1"/>
    <col min="4356" max="4356" width="7.6640625" style="18" customWidth="1"/>
    <col min="4357" max="4358" width="8.44140625" style="18" customWidth="1"/>
    <col min="4359" max="4359" width="9.109375" style="18" customWidth="1"/>
    <col min="4360" max="4360" width="8.44140625" style="18" customWidth="1"/>
    <col min="4361" max="4362" width="7.6640625" style="18" customWidth="1"/>
    <col min="4363" max="4363" width="8.44140625" style="18" customWidth="1"/>
    <col min="4364" max="4364" width="8.109375" style="18" customWidth="1"/>
    <col min="4365" max="4365" width="8.44140625" style="18" customWidth="1"/>
    <col min="4366" max="4608" width="11.44140625" style="18"/>
    <col min="4609" max="4609" width="1" style="18" customWidth="1"/>
    <col min="4610" max="4610" width="19.33203125" style="18" customWidth="1"/>
    <col min="4611" max="4611" width="11.109375" style="18" customWidth="1"/>
    <col min="4612" max="4612" width="7.6640625" style="18" customWidth="1"/>
    <col min="4613" max="4614" width="8.44140625" style="18" customWidth="1"/>
    <col min="4615" max="4615" width="9.109375" style="18" customWidth="1"/>
    <col min="4616" max="4616" width="8.44140625" style="18" customWidth="1"/>
    <col min="4617" max="4618" width="7.6640625" style="18" customWidth="1"/>
    <col min="4619" max="4619" width="8.44140625" style="18" customWidth="1"/>
    <col min="4620" max="4620" width="8.109375" style="18" customWidth="1"/>
    <col min="4621" max="4621" width="8.44140625" style="18" customWidth="1"/>
    <col min="4622" max="4864" width="11.44140625" style="18"/>
    <col min="4865" max="4865" width="1" style="18" customWidth="1"/>
    <col min="4866" max="4866" width="19.33203125" style="18" customWidth="1"/>
    <col min="4867" max="4867" width="11.109375" style="18" customWidth="1"/>
    <col min="4868" max="4868" width="7.6640625" style="18" customWidth="1"/>
    <col min="4869" max="4870" width="8.44140625" style="18" customWidth="1"/>
    <col min="4871" max="4871" width="9.109375" style="18" customWidth="1"/>
    <col min="4872" max="4872" width="8.44140625" style="18" customWidth="1"/>
    <col min="4873" max="4874" width="7.6640625" style="18" customWidth="1"/>
    <col min="4875" max="4875" width="8.44140625" style="18" customWidth="1"/>
    <col min="4876" max="4876" width="8.109375" style="18" customWidth="1"/>
    <col min="4877" max="4877" width="8.44140625" style="18" customWidth="1"/>
    <col min="4878" max="5120" width="11.44140625" style="18"/>
    <col min="5121" max="5121" width="1" style="18" customWidth="1"/>
    <col min="5122" max="5122" width="19.33203125" style="18" customWidth="1"/>
    <col min="5123" max="5123" width="11.109375" style="18" customWidth="1"/>
    <col min="5124" max="5124" width="7.6640625" style="18" customWidth="1"/>
    <col min="5125" max="5126" width="8.44140625" style="18" customWidth="1"/>
    <col min="5127" max="5127" width="9.109375" style="18" customWidth="1"/>
    <col min="5128" max="5128" width="8.44140625" style="18" customWidth="1"/>
    <col min="5129" max="5130" width="7.6640625" style="18" customWidth="1"/>
    <col min="5131" max="5131" width="8.44140625" style="18" customWidth="1"/>
    <col min="5132" max="5132" width="8.109375" style="18" customWidth="1"/>
    <col min="5133" max="5133" width="8.44140625" style="18" customWidth="1"/>
    <col min="5134" max="5376" width="11.44140625" style="18"/>
    <col min="5377" max="5377" width="1" style="18" customWidth="1"/>
    <col min="5378" max="5378" width="19.33203125" style="18" customWidth="1"/>
    <col min="5379" max="5379" width="11.109375" style="18" customWidth="1"/>
    <col min="5380" max="5380" width="7.6640625" style="18" customWidth="1"/>
    <col min="5381" max="5382" width="8.44140625" style="18" customWidth="1"/>
    <col min="5383" max="5383" width="9.109375" style="18" customWidth="1"/>
    <col min="5384" max="5384" width="8.44140625" style="18" customWidth="1"/>
    <col min="5385" max="5386" width="7.6640625" style="18" customWidth="1"/>
    <col min="5387" max="5387" width="8.44140625" style="18" customWidth="1"/>
    <col min="5388" max="5388" width="8.109375" style="18" customWidth="1"/>
    <col min="5389" max="5389" width="8.44140625" style="18" customWidth="1"/>
    <col min="5390" max="5632" width="11.44140625" style="18"/>
    <col min="5633" max="5633" width="1" style="18" customWidth="1"/>
    <col min="5634" max="5634" width="19.33203125" style="18" customWidth="1"/>
    <col min="5635" max="5635" width="11.109375" style="18" customWidth="1"/>
    <col min="5636" max="5636" width="7.6640625" style="18" customWidth="1"/>
    <col min="5637" max="5638" width="8.44140625" style="18" customWidth="1"/>
    <col min="5639" max="5639" width="9.109375" style="18" customWidth="1"/>
    <col min="5640" max="5640" width="8.44140625" style="18" customWidth="1"/>
    <col min="5641" max="5642" width="7.6640625" style="18" customWidth="1"/>
    <col min="5643" max="5643" width="8.44140625" style="18" customWidth="1"/>
    <col min="5644" max="5644" width="8.109375" style="18" customWidth="1"/>
    <col min="5645" max="5645" width="8.44140625" style="18" customWidth="1"/>
    <col min="5646" max="5888" width="11.44140625" style="18"/>
    <col min="5889" max="5889" width="1" style="18" customWidth="1"/>
    <col min="5890" max="5890" width="19.33203125" style="18" customWidth="1"/>
    <col min="5891" max="5891" width="11.109375" style="18" customWidth="1"/>
    <col min="5892" max="5892" width="7.6640625" style="18" customWidth="1"/>
    <col min="5893" max="5894" width="8.44140625" style="18" customWidth="1"/>
    <col min="5895" max="5895" width="9.109375" style="18" customWidth="1"/>
    <col min="5896" max="5896" width="8.44140625" style="18" customWidth="1"/>
    <col min="5897" max="5898" width="7.6640625" style="18" customWidth="1"/>
    <col min="5899" max="5899" width="8.44140625" style="18" customWidth="1"/>
    <col min="5900" max="5900" width="8.109375" style="18" customWidth="1"/>
    <col min="5901" max="5901" width="8.44140625" style="18" customWidth="1"/>
    <col min="5902" max="6144" width="11.44140625" style="18"/>
    <col min="6145" max="6145" width="1" style="18" customWidth="1"/>
    <col min="6146" max="6146" width="19.33203125" style="18" customWidth="1"/>
    <col min="6147" max="6147" width="11.109375" style="18" customWidth="1"/>
    <col min="6148" max="6148" width="7.6640625" style="18" customWidth="1"/>
    <col min="6149" max="6150" width="8.44140625" style="18" customWidth="1"/>
    <col min="6151" max="6151" width="9.109375" style="18" customWidth="1"/>
    <col min="6152" max="6152" width="8.44140625" style="18" customWidth="1"/>
    <col min="6153" max="6154" width="7.6640625" style="18" customWidth="1"/>
    <col min="6155" max="6155" width="8.44140625" style="18" customWidth="1"/>
    <col min="6156" max="6156" width="8.109375" style="18" customWidth="1"/>
    <col min="6157" max="6157" width="8.44140625" style="18" customWidth="1"/>
    <col min="6158" max="6400" width="11.44140625" style="18"/>
    <col min="6401" max="6401" width="1" style="18" customWidth="1"/>
    <col min="6402" max="6402" width="19.33203125" style="18" customWidth="1"/>
    <col min="6403" max="6403" width="11.109375" style="18" customWidth="1"/>
    <col min="6404" max="6404" width="7.6640625" style="18" customWidth="1"/>
    <col min="6405" max="6406" width="8.44140625" style="18" customWidth="1"/>
    <col min="6407" max="6407" width="9.109375" style="18" customWidth="1"/>
    <col min="6408" max="6408" width="8.44140625" style="18" customWidth="1"/>
    <col min="6409" max="6410" width="7.6640625" style="18" customWidth="1"/>
    <col min="6411" max="6411" width="8.44140625" style="18" customWidth="1"/>
    <col min="6412" max="6412" width="8.109375" style="18" customWidth="1"/>
    <col min="6413" max="6413" width="8.44140625" style="18" customWidth="1"/>
    <col min="6414" max="6656" width="11.44140625" style="18"/>
    <col min="6657" max="6657" width="1" style="18" customWidth="1"/>
    <col min="6658" max="6658" width="19.33203125" style="18" customWidth="1"/>
    <col min="6659" max="6659" width="11.109375" style="18" customWidth="1"/>
    <col min="6660" max="6660" width="7.6640625" style="18" customWidth="1"/>
    <col min="6661" max="6662" width="8.44140625" style="18" customWidth="1"/>
    <col min="6663" max="6663" width="9.109375" style="18" customWidth="1"/>
    <col min="6664" max="6664" width="8.44140625" style="18" customWidth="1"/>
    <col min="6665" max="6666" width="7.6640625" style="18" customWidth="1"/>
    <col min="6667" max="6667" width="8.44140625" style="18" customWidth="1"/>
    <col min="6668" max="6668" width="8.109375" style="18" customWidth="1"/>
    <col min="6669" max="6669" width="8.44140625" style="18" customWidth="1"/>
    <col min="6670" max="6912" width="11.44140625" style="18"/>
    <col min="6913" max="6913" width="1" style="18" customWidth="1"/>
    <col min="6914" max="6914" width="19.33203125" style="18" customWidth="1"/>
    <col min="6915" max="6915" width="11.109375" style="18" customWidth="1"/>
    <col min="6916" max="6916" width="7.6640625" style="18" customWidth="1"/>
    <col min="6917" max="6918" width="8.44140625" style="18" customWidth="1"/>
    <col min="6919" max="6919" width="9.109375" style="18" customWidth="1"/>
    <col min="6920" max="6920" width="8.44140625" style="18" customWidth="1"/>
    <col min="6921" max="6922" width="7.6640625" style="18" customWidth="1"/>
    <col min="6923" max="6923" width="8.44140625" style="18" customWidth="1"/>
    <col min="6924" max="6924" width="8.109375" style="18" customWidth="1"/>
    <col min="6925" max="6925" width="8.44140625" style="18" customWidth="1"/>
    <col min="6926" max="7168" width="11.44140625" style="18"/>
    <col min="7169" max="7169" width="1" style="18" customWidth="1"/>
    <col min="7170" max="7170" width="19.33203125" style="18" customWidth="1"/>
    <col min="7171" max="7171" width="11.109375" style="18" customWidth="1"/>
    <col min="7172" max="7172" width="7.6640625" style="18" customWidth="1"/>
    <col min="7173" max="7174" width="8.44140625" style="18" customWidth="1"/>
    <col min="7175" max="7175" width="9.109375" style="18" customWidth="1"/>
    <col min="7176" max="7176" width="8.44140625" style="18" customWidth="1"/>
    <col min="7177" max="7178" width="7.6640625" style="18" customWidth="1"/>
    <col min="7179" max="7179" width="8.44140625" style="18" customWidth="1"/>
    <col min="7180" max="7180" width="8.109375" style="18" customWidth="1"/>
    <col min="7181" max="7181" width="8.44140625" style="18" customWidth="1"/>
    <col min="7182" max="7424" width="11.44140625" style="18"/>
    <col min="7425" max="7425" width="1" style="18" customWidth="1"/>
    <col min="7426" max="7426" width="19.33203125" style="18" customWidth="1"/>
    <col min="7427" max="7427" width="11.109375" style="18" customWidth="1"/>
    <col min="7428" max="7428" width="7.6640625" style="18" customWidth="1"/>
    <col min="7429" max="7430" width="8.44140625" style="18" customWidth="1"/>
    <col min="7431" max="7431" width="9.109375" style="18" customWidth="1"/>
    <col min="7432" max="7432" width="8.44140625" style="18" customWidth="1"/>
    <col min="7433" max="7434" width="7.6640625" style="18" customWidth="1"/>
    <col min="7435" max="7435" width="8.44140625" style="18" customWidth="1"/>
    <col min="7436" max="7436" width="8.109375" style="18" customWidth="1"/>
    <col min="7437" max="7437" width="8.44140625" style="18" customWidth="1"/>
    <col min="7438" max="7680" width="11.44140625" style="18"/>
    <col min="7681" max="7681" width="1" style="18" customWidth="1"/>
    <col min="7682" max="7682" width="19.33203125" style="18" customWidth="1"/>
    <col min="7683" max="7683" width="11.109375" style="18" customWidth="1"/>
    <col min="7684" max="7684" width="7.6640625" style="18" customWidth="1"/>
    <col min="7685" max="7686" width="8.44140625" style="18" customWidth="1"/>
    <col min="7687" max="7687" width="9.109375" style="18" customWidth="1"/>
    <col min="7688" max="7688" width="8.44140625" style="18" customWidth="1"/>
    <col min="7689" max="7690" width="7.6640625" style="18" customWidth="1"/>
    <col min="7691" max="7691" width="8.44140625" style="18" customWidth="1"/>
    <col min="7692" max="7692" width="8.109375" style="18" customWidth="1"/>
    <col min="7693" max="7693" width="8.44140625" style="18" customWidth="1"/>
    <col min="7694" max="7936" width="11.44140625" style="18"/>
    <col min="7937" max="7937" width="1" style="18" customWidth="1"/>
    <col min="7938" max="7938" width="19.33203125" style="18" customWidth="1"/>
    <col min="7939" max="7939" width="11.109375" style="18" customWidth="1"/>
    <col min="7940" max="7940" width="7.6640625" style="18" customWidth="1"/>
    <col min="7941" max="7942" width="8.44140625" style="18" customWidth="1"/>
    <col min="7943" max="7943" width="9.109375" style="18" customWidth="1"/>
    <col min="7944" max="7944" width="8.44140625" style="18" customWidth="1"/>
    <col min="7945" max="7946" width="7.6640625" style="18" customWidth="1"/>
    <col min="7947" max="7947" width="8.44140625" style="18" customWidth="1"/>
    <col min="7948" max="7948" width="8.109375" style="18" customWidth="1"/>
    <col min="7949" max="7949" width="8.44140625" style="18" customWidth="1"/>
    <col min="7950" max="8192" width="11.44140625" style="18"/>
    <col min="8193" max="8193" width="1" style="18" customWidth="1"/>
    <col min="8194" max="8194" width="19.33203125" style="18" customWidth="1"/>
    <col min="8195" max="8195" width="11.109375" style="18" customWidth="1"/>
    <col min="8196" max="8196" width="7.6640625" style="18" customWidth="1"/>
    <col min="8197" max="8198" width="8.44140625" style="18" customWidth="1"/>
    <col min="8199" max="8199" width="9.109375" style="18" customWidth="1"/>
    <col min="8200" max="8200" width="8.44140625" style="18" customWidth="1"/>
    <col min="8201" max="8202" width="7.6640625" style="18" customWidth="1"/>
    <col min="8203" max="8203" width="8.44140625" style="18" customWidth="1"/>
    <col min="8204" max="8204" width="8.109375" style="18" customWidth="1"/>
    <col min="8205" max="8205" width="8.44140625" style="18" customWidth="1"/>
    <col min="8206" max="8448" width="11.44140625" style="18"/>
    <col min="8449" max="8449" width="1" style="18" customWidth="1"/>
    <col min="8450" max="8450" width="19.33203125" style="18" customWidth="1"/>
    <col min="8451" max="8451" width="11.109375" style="18" customWidth="1"/>
    <col min="8452" max="8452" width="7.6640625" style="18" customWidth="1"/>
    <col min="8453" max="8454" width="8.44140625" style="18" customWidth="1"/>
    <col min="8455" max="8455" width="9.109375" style="18" customWidth="1"/>
    <col min="8456" max="8456" width="8.44140625" style="18" customWidth="1"/>
    <col min="8457" max="8458" width="7.6640625" style="18" customWidth="1"/>
    <col min="8459" max="8459" width="8.44140625" style="18" customWidth="1"/>
    <col min="8460" max="8460" width="8.109375" style="18" customWidth="1"/>
    <col min="8461" max="8461" width="8.44140625" style="18" customWidth="1"/>
    <col min="8462" max="8704" width="11.44140625" style="18"/>
    <col min="8705" max="8705" width="1" style="18" customWidth="1"/>
    <col min="8706" max="8706" width="19.33203125" style="18" customWidth="1"/>
    <col min="8707" max="8707" width="11.109375" style="18" customWidth="1"/>
    <col min="8708" max="8708" width="7.6640625" style="18" customWidth="1"/>
    <col min="8709" max="8710" width="8.44140625" style="18" customWidth="1"/>
    <col min="8711" max="8711" width="9.109375" style="18" customWidth="1"/>
    <col min="8712" max="8712" width="8.44140625" style="18" customWidth="1"/>
    <col min="8713" max="8714" width="7.6640625" style="18" customWidth="1"/>
    <col min="8715" max="8715" width="8.44140625" style="18" customWidth="1"/>
    <col min="8716" max="8716" width="8.109375" style="18" customWidth="1"/>
    <col min="8717" max="8717" width="8.44140625" style="18" customWidth="1"/>
    <col min="8718" max="8960" width="11.44140625" style="18"/>
    <col min="8961" max="8961" width="1" style="18" customWidth="1"/>
    <col min="8962" max="8962" width="19.33203125" style="18" customWidth="1"/>
    <col min="8963" max="8963" width="11.109375" style="18" customWidth="1"/>
    <col min="8964" max="8964" width="7.6640625" style="18" customWidth="1"/>
    <col min="8965" max="8966" width="8.44140625" style="18" customWidth="1"/>
    <col min="8967" max="8967" width="9.109375" style="18" customWidth="1"/>
    <col min="8968" max="8968" width="8.44140625" style="18" customWidth="1"/>
    <col min="8969" max="8970" width="7.6640625" style="18" customWidth="1"/>
    <col min="8971" max="8971" width="8.44140625" style="18" customWidth="1"/>
    <col min="8972" max="8972" width="8.109375" style="18" customWidth="1"/>
    <col min="8973" max="8973" width="8.44140625" style="18" customWidth="1"/>
    <col min="8974" max="9216" width="11.44140625" style="18"/>
    <col min="9217" max="9217" width="1" style="18" customWidth="1"/>
    <col min="9218" max="9218" width="19.33203125" style="18" customWidth="1"/>
    <col min="9219" max="9219" width="11.109375" style="18" customWidth="1"/>
    <col min="9220" max="9220" width="7.6640625" style="18" customWidth="1"/>
    <col min="9221" max="9222" width="8.44140625" style="18" customWidth="1"/>
    <col min="9223" max="9223" width="9.109375" style="18" customWidth="1"/>
    <col min="9224" max="9224" width="8.44140625" style="18" customWidth="1"/>
    <col min="9225" max="9226" width="7.6640625" style="18" customWidth="1"/>
    <col min="9227" max="9227" width="8.44140625" style="18" customWidth="1"/>
    <col min="9228" max="9228" width="8.109375" style="18" customWidth="1"/>
    <col min="9229" max="9229" width="8.44140625" style="18" customWidth="1"/>
    <col min="9230" max="9472" width="11.44140625" style="18"/>
    <col min="9473" max="9473" width="1" style="18" customWidth="1"/>
    <col min="9474" max="9474" width="19.33203125" style="18" customWidth="1"/>
    <col min="9475" max="9475" width="11.109375" style="18" customWidth="1"/>
    <col min="9476" max="9476" width="7.6640625" style="18" customWidth="1"/>
    <col min="9477" max="9478" width="8.44140625" style="18" customWidth="1"/>
    <col min="9479" max="9479" width="9.109375" style="18" customWidth="1"/>
    <col min="9480" max="9480" width="8.44140625" style="18" customWidth="1"/>
    <col min="9481" max="9482" width="7.6640625" style="18" customWidth="1"/>
    <col min="9483" max="9483" width="8.44140625" style="18" customWidth="1"/>
    <col min="9484" max="9484" width="8.109375" style="18" customWidth="1"/>
    <col min="9485" max="9485" width="8.44140625" style="18" customWidth="1"/>
    <col min="9486" max="9728" width="11.44140625" style="18"/>
    <col min="9729" max="9729" width="1" style="18" customWidth="1"/>
    <col min="9730" max="9730" width="19.33203125" style="18" customWidth="1"/>
    <col min="9731" max="9731" width="11.109375" style="18" customWidth="1"/>
    <col min="9732" max="9732" width="7.6640625" style="18" customWidth="1"/>
    <col min="9733" max="9734" width="8.44140625" style="18" customWidth="1"/>
    <col min="9735" max="9735" width="9.109375" style="18" customWidth="1"/>
    <col min="9736" max="9736" width="8.44140625" style="18" customWidth="1"/>
    <col min="9737" max="9738" width="7.6640625" style="18" customWidth="1"/>
    <col min="9739" max="9739" width="8.44140625" style="18" customWidth="1"/>
    <col min="9740" max="9740" width="8.109375" style="18" customWidth="1"/>
    <col min="9741" max="9741" width="8.44140625" style="18" customWidth="1"/>
    <col min="9742" max="9984" width="11.44140625" style="18"/>
    <col min="9985" max="9985" width="1" style="18" customWidth="1"/>
    <col min="9986" max="9986" width="19.33203125" style="18" customWidth="1"/>
    <col min="9987" max="9987" width="11.109375" style="18" customWidth="1"/>
    <col min="9988" max="9988" width="7.6640625" style="18" customWidth="1"/>
    <col min="9989" max="9990" width="8.44140625" style="18" customWidth="1"/>
    <col min="9991" max="9991" width="9.109375" style="18" customWidth="1"/>
    <col min="9992" max="9992" width="8.44140625" style="18" customWidth="1"/>
    <col min="9993" max="9994" width="7.6640625" style="18" customWidth="1"/>
    <col min="9995" max="9995" width="8.44140625" style="18" customWidth="1"/>
    <col min="9996" max="9996" width="8.109375" style="18" customWidth="1"/>
    <col min="9997" max="9997" width="8.44140625" style="18" customWidth="1"/>
    <col min="9998" max="10240" width="11.44140625" style="18"/>
    <col min="10241" max="10241" width="1" style="18" customWidth="1"/>
    <col min="10242" max="10242" width="19.33203125" style="18" customWidth="1"/>
    <col min="10243" max="10243" width="11.109375" style="18" customWidth="1"/>
    <col min="10244" max="10244" width="7.6640625" style="18" customWidth="1"/>
    <col min="10245" max="10246" width="8.44140625" style="18" customWidth="1"/>
    <col min="10247" max="10247" width="9.109375" style="18" customWidth="1"/>
    <col min="10248" max="10248" width="8.44140625" style="18" customWidth="1"/>
    <col min="10249" max="10250" width="7.6640625" style="18" customWidth="1"/>
    <col min="10251" max="10251" width="8.44140625" style="18" customWidth="1"/>
    <col min="10252" max="10252" width="8.109375" style="18" customWidth="1"/>
    <col min="10253" max="10253" width="8.44140625" style="18" customWidth="1"/>
    <col min="10254" max="10496" width="11.44140625" style="18"/>
    <col min="10497" max="10497" width="1" style="18" customWidth="1"/>
    <col min="10498" max="10498" width="19.33203125" style="18" customWidth="1"/>
    <col min="10499" max="10499" width="11.109375" style="18" customWidth="1"/>
    <col min="10500" max="10500" width="7.6640625" style="18" customWidth="1"/>
    <col min="10501" max="10502" width="8.44140625" style="18" customWidth="1"/>
    <col min="10503" max="10503" width="9.109375" style="18" customWidth="1"/>
    <col min="10504" max="10504" width="8.44140625" style="18" customWidth="1"/>
    <col min="10505" max="10506" width="7.6640625" style="18" customWidth="1"/>
    <col min="10507" max="10507" width="8.44140625" style="18" customWidth="1"/>
    <col min="10508" max="10508" width="8.109375" style="18" customWidth="1"/>
    <col min="10509" max="10509" width="8.44140625" style="18" customWidth="1"/>
    <col min="10510" max="10752" width="11.44140625" style="18"/>
    <col min="10753" max="10753" width="1" style="18" customWidth="1"/>
    <col min="10754" max="10754" width="19.33203125" style="18" customWidth="1"/>
    <col min="10755" max="10755" width="11.109375" style="18" customWidth="1"/>
    <col min="10756" max="10756" width="7.6640625" style="18" customWidth="1"/>
    <col min="10757" max="10758" width="8.44140625" style="18" customWidth="1"/>
    <col min="10759" max="10759" width="9.109375" style="18" customWidth="1"/>
    <col min="10760" max="10760" width="8.44140625" style="18" customWidth="1"/>
    <col min="10761" max="10762" width="7.6640625" style="18" customWidth="1"/>
    <col min="10763" max="10763" width="8.44140625" style="18" customWidth="1"/>
    <col min="10764" max="10764" width="8.109375" style="18" customWidth="1"/>
    <col min="10765" max="10765" width="8.44140625" style="18" customWidth="1"/>
    <col min="10766" max="11008" width="11.44140625" style="18"/>
    <col min="11009" max="11009" width="1" style="18" customWidth="1"/>
    <col min="11010" max="11010" width="19.33203125" style="18" customWidth="1"/>
    <col min="11011" max="11011" width="11.109375" style="18" customWidth="1"/>
    <col min="11012" max="11012" width="7.6640625" style="18" customWidth="1"/>
    <col min="11013" max="11014" width="8.44140625" style="18" customWidth="1"/>
    <col min="11015" max="11015" width="9.109375" style="18" customWidth="1"/>
    <col min="11016" max="11016" width="8.44140625" style="18" customWidth="1"/>
    <col min="11017" max="11018" width="7.6640625" style="18" customWidth="1"/>
    <col min="11019" max="11019" width="8.44140625" style="18" customWidth="1"/>
    <col min="11020" max="11020" width="8.109375" style="18" customWidth="1"/>
    <col min="11021" max="11021" width="8.44140625" style="18" customWidth="1"/>
    <col min="11022" max="11264" width="11.44140625" style="18"/>
    <col min="11265" max="11265" width="1" style="18" customWidth="1"/>
    <col min="11266" max="11266" width="19.33203125" style="18" customWidth="1"/>
    <col min="11267" max="11267" width="11.109375" style="18" customWidth="1"/>
    <col min="11268" max="11268" width="7.6640625" style="18" customWidth="1"/>
    <col min="11269" max="11270" width="8.44140625" style="18" customWidth="1"/>
    <col min="11271" max="11271" width="9.109375" style="18" customWidth="1"/>
    <col min="11272" max="11272" width="8.44140625" style="18" customWidth="1"/>
    <col min="11273" max="11274" width="7.6640625" style="18" customWidth="1"/>
    <col min="11275" max="11275" width="8.44140625" style="18" customWidth="1"/>
    <col min="11276" max="11276" width="8.109375" style="18" customWidth="1"/>
    <col min="11277" max="11277" width="8.44140625" style="18" customWidth="1"/>
    <col min="11278" max="11520" width="11.44140625" style="18"/>
    <col min="11521" max="11521" width="1" style="18" customWidth="1"/>
    <col min="11522" max="11522" width="19.33203125" style="18" customWidth="1"/>
    <col min="11523" max="11523" width="11.109375" style="18" customWidth="1"/>
    <col min="11524" max="11524" width="7.6640625" style="18" customWidth="1"/>
    <col min="11525" max="11526" width="8.44140625" style="18" customWidth="1"/>
    <col min="11527" max="11527" width="9.109375" style="18" customWidth="1"/>
    <col min="11528" max="11528" width="8.44140625" style="18" customWidth="1"/>
    <col min="11529" max="11530" width="7.6640625" style="18" customWidth="1"/>
    <col min="11531" max="11531" width="8.44140625" style="18" customWidth="1"/>
    <col min="11532" max="11532" width="8.109375" style="18" customWidth="1"/>
    <col min="11533" max="11533" width="8.44140625" style="18" customWidth="1"/>
    <col min="11534" max="11776" width="11.44140625" style="18"/>
    <col min="11777" max="11777" width="1" style="18" customWidth="1"/>
    <col min="11778" max="11778" width="19.33203125" style="18" customWidth="1"/>
    <col min="11779" max="11779" width="11.109375" style="18" customWidth="1"/>
    <col min="11780" max="11780" width="7.6640625" style="18" customWidth="1"/>
    <col min="11781" max="11782" width="8.44140625" style="18" customWidth="1"/>
    <col min="11783" max="11783" width="9.109375" style="18" customWidth="1"/>
    <col min="11784" max="11784" width="8.44140625" style="18" customWidth="1"/>
    <col min="11785" max="11786" width="7.6640625" style="18" customWidth="1"/>
    <col min="11787" max="11787" width="8.44140625" style="18" customWidth="1"/>
    <col min="11788" max="11788" width="8.109375" style="18" customWidth="1"/>
    <col min="11789" max="11789" width="8.44140625" style="18" customWidth="1"/>
    <col min="11790" max="12032" width="11.44140625" style="18"/>
    <col min="12033" max="12033" width="1" style="18" customWidth="1"/>
    <col min="12034" max="12034" width="19.33203125" style="18" customWidth="1"/>
    <col min="12035" max="12035" width="11.109375" style="18" customWidth="1"/>
    <col min="12036" max="12036" width="7.6640625" style="18" customWidth="1"/>
    <col min="12037" max="12038" width="8.44140625" style="18" customWidth="1"/>
    <col min="12039" max="12039" width="9.109375" style="18" customWidth="1"/>
    <col min="12040" max="12040" width="8.44140625" style="18" customWidth="1"/>
    <col min="12041" max="12042" width="7.6640625" style="18" customWidth="1"/>
    <col min="12043" max="12043" width="8.44140625" style="18" customWidth="1"/>
    <col min="12044" max="12044" width="8.109375" style="18" customWidth="1"/>
    <col min="12045" max="12045" width="8.44140625" style="18" customWidth="1"/>
    <col min="12046" max="12288" width="11.44140625" style="18"/>
    <col min="12289" max="12289" width="1" style="18" customWidth="1"/>
    <col min="12290" max="12290" width="19.33203125" style="18" customWidth="1"/>
    <col min="12291" max="12291" width="11.109375" style="18" customWidth="1"/>
    <col min="12292" max="12292" width="7.6640625" style="18" customWidth="1"/>
    <col min="12293" max="12294" width="8.44140625" style="18" customWidth="1"/>
    <col min="12295" max="12295" width="9.109375" style="18" customWidth="1"/>
    <col min="12296" max="12296" width="8.44140625" style="18" customWidth="1"/>
    <col min="12297" max="12298" width="7.6640625" style="18" customWidth="1"/>
    <col min="12299" max="12299" width="8.44140625" style="18" customWidth="1"/>
    <col min="12300" max="12300" width="8.109375" style="18" customWidth="1"/>
    <col min="12301" max="12301" width="8.44140625" style="18" customWidth="1"/>
    <col min="12302" max="12544" width="11.44140625" style="18"/>
    <col min="12545" max="12545" width="1" style="18" customWidth="1"/>
    <col min="12546" max="12546" width="19.33203125" style="18" customWidth="1"/>
    <col min="12547" max="12547" width="11.109375" style="18" customWidth="1"/>
    <col min="12548" max="12548" width="7.6640625" style="18" customWidth="1"/>
    <col min="12549" max="12550" width="8.44140625" style="18" customWidth="1"/>
    <col min="12551" max="12551" width="9.109375" style="18" customWidth="1"/>
    <col min="12552" max="12552" width="8.44140625" style="18" customWidth="1"/>
    <col min="12553" max="12554" width="7.6640625" style="18" customWidth="1"/>
    <col min="12555" max="12555" width="8.44140625" style="18" customWidth="1"/>
    <col min="12556" max="12556" width="8.109375" style="18" customWidth="1"/>
    <col min="12557" max="12557" width="8.44140625" style="18" customWidth="1"/>
    <col min="12558" max="12800" width="11.44140625" style="18"/>
    <col min="12801" max="12801" width="1" style="18" customWidth="1"/>
    <col min="12802" max="12802" width="19.33203125" style="18" customWidth="1"/>
    <col min="12803" max="12803" width="11.109375" style="18" customWidth="1"/>
    <col min="12804" max="12804" width="7.6640625" style="18" customWidth="1"/>
    <col min="12805" max="12806" width="8.44140625" style="18" customWidth="1"/>
    <col min="12807" max="12807" width="9.109375" style="18" customWidth="1"/>
    <col min="12808" max="12808" width="8.44140625" style="18" customWidth="1"/>
    <col min="12809" max="12810" width="7.6640625" style="18" customWidth="1"/>
    <col min="12811" max="12811" width="8.44140625" style="18" customWidth="1"/>
    <col min="12812" max="12812" width="8.109375" style="18" customWidth="1"/>
    <col min="12813" max="12813" width="8.44140625" style="18" customWidth="1"/>
    <col min="12814" max="13056" width="11.44140625" style="18"/>
    <col min="13057" max="13057" width="1" style="18" customWidth="1"/>
    <col min="13058" max="13058" width="19.33203125" style="18" customWidth="1"/>
    <col min="13059" max="13059" width="11.109375" style="18" customWidth="1"/>
    <col min="13060" max="13060" width="7.6640625" style="18" customWidth="1"/>
    <col min="13061" max="13062" width="8.44140625" style="18" customWidth="1"/>
    <col min="13063" max="13063" width="9.109375" style="18" customWidth="1"/>
    <col min="13064" max="13064" width="8.44140625" style="18" customWidth="1"/>
    <col min="13065" max="13066" width="7.6640625" style="18" customWidth="1"/>
    <col min="13067" max="13067" width="8.44140625" style="18" customWidth="1"/>
    <col min="13068" max="13068" width="8.109375" style="18" customWidth="1"/>
    <col min="13069" max="13069" width="8.44140625" style="18" customWidth="1"/>
    <col min="13070" max="13312" width="11.44140625" style="18"/>
    <col min="13313" max="13313" width="1" style="18" customWidth="1"/>
    <col min="13314" max="13314" width="19.33203125" style="18" customWidth="1"/>
    <col min="13315" max="13315" width="11.109375" style="18" customWidth="1"/>
    <col min="13316" max="13316" width="7.6640625" style="18" customWidth="1"/>
    <col min="13317" max="13318" width="8.44140625" style="18" customWidth="1"/>
    <col min="13319" max="13319" width="9.109375" style="18" customWidth="1"/>
    <col min="13320" max="13320" width="8.44140625" style="18" customWidth="1"/>
    <col min="13321" max="13322" width="7.6640625" style="18" customWidth="1"/>
    <col min="13323" max="13323" width="8.44140625" style="18" customWidth="1"/>
    <col min="13324" max="13324" width="8.109375" style="18" customWidth="1"/>
    <col min="13325" max="13325" width="8.44140625" style="18" customWidth="1"/>
    <col min="13326" max="13568" width="11.44140625" style="18"/>
    <col min="13569" max="13569" width="1" style="18" customWidth="1"/>
    <col min="13570" max="13570" width="19.33203125" style="18" customWidth="1"/>
    <col min="13571" max="13571" width="11.109375" style="18" customWidth="1"/>
    <col min="13572" max="13572" width="7.6640625" style="18" customWidth="1"/>
    <col min="13573" max="13574" width="8.44140625" style="18" customWidth="1"/>
    <col min="13575" max="13575" width="9.109375" style="18" customWidth="1"/>
    <col min="13576" max="13576" width="8.44140625" style="18" customWidth="1"/>
    <col min="13577" max="13578" width="7.6640625" style="18" customWidth="1"/>
    <col min="13579" max="13579" width="8.44140625" style="18" customWidth="1"/>
    <col min="13580" max="13580" width="8.109375" style="18" customWidth="1"/>
    <col min="13581" max="13581" width="8.44140625" style="18" customWidth="1"/>
    <col min="13582" max="13824" width="11.44140625" style="18"/>
    <col min="13825" max="13825" width="1" style="18" customWidth="1"/>
    <col min="13826" max="13826" width="19.33203125" style="18" customWidth="1"/>
    <col min="13827" max="13827" width="11.109375" style="18" customWidth="1"/>
    <col min="13828" max="13828" width="7.6640625" style="18" customWidth="1"/>
    <col min="13829" max="13830" width="8.44140625" style="18" customWidth="1"/>
    <col min="13831" max="13831" width="9.109375" style="18" customWidth="1"/>
    <col min="13832" max="13832" width="8.44140625" style="18" customWidth="1"/>
    <col min="13833" max="13834" width="7.6640625" style="18" customWidth="1"/>
    <col min="13835" max="13835" width="8.44140625" style="18" customWidth="1"/>
    <col min="13836" max="13836" width="8.109375" style="18" customWidth="1"/>
    <col min="13837" max="13837" width="8.44140625" style="18" customWidth="1"/>
    <col min="13838" max="14080" width="11.44140625" style="18"/>
    <col min="14081" max="14081" width="1" style="18" customWidth="1"/>
    <col min="14082" max="14082" width="19.33203125" style="18" customWidth="1"/>
    <col min="14083" max="14083" width="11.109375" style="18" customWidth="1"/>
    <col min="14084" max="14084" width="7.6640625" style="18" customWidth="1"/>
    <col min="14085" max="14086" width="8.44140625" style="18" customWidth="1"/>
    <col min="14087" max="14087" width="9.109375" style="18" customWidth="1"/>
    <col min="14088" max="14088" width="8.44140625" style="18" customWidth="1"/>
    <col min="14089" max="14090" width="7.6640625" style="18" customWidth="1"/>
    <col min="14091" max="14091" width="8.44140625" style="18" customWidth="1"/>
    <col min="14092" max="14092" width="8.109375" style="18" customWidth="1"/>
    <col min="14093" max="14093" width="8.44140625" style="18" customWidth="1"/>
    <col min="14094" max="14336" width="11.44140625" style="18"/>
    <col min="14337" max="14337" width="1" style="18" customWidth="1"/>
    <col min="14338" max="14338" width="19.33203125" style="18" customWidth="1"/>
    <col min="14339" max="14339" width="11.109375" style="18" customWidth="1"/>
    <col min="14340" max="14340" width="7.6640625" style="18" customWidth="1"/>
    <col min="14341" max="14342" width="8.44140625" style="18" customWidth="1"/>
    <col min="14343" max="14343" width="9.109375" style="18" customWidth="1"/>
    <col min="14344" max="14344" width="8.44140625" style="18" customWidth="1"/>
    <col min="14345" max="14346" width="7.6640625" style="18" customWidth="1"/>
    <col min="14347" max="14347" width="8.44140625" style="18" customWidth="1"/>
    <col min="14348" max="14348" width="8.109375" style="18" customWidth="1"/>
    <col min="14349" max="14349" width="8.44140625" style="18" customWidth="1"/>
    <col min="14350" max="14592" width="11.44140625" style="18"/>
    <col min="14593" max="14593" width="1" style="18" customWidth="1"/>
    <col min="14594" max="14594" width="19.33203125" style="18" customWidth="1"/>
    <col min="14595" max="14595" width="11.109375" style="18" customWidth="1"/>
    <col min="14596" max="14596" width="7.6640625" style="18" customWidth="1"/>
    <col min="14597" max="14598" width="8.44140625" style="18" customWidth="1"/>
    <col min="14599" max="14599" width="9.109375" style="18" customWidth="1"/>
    <col min="14600" max="14600" width="8.44140625" style="18" customWidth="1"/>
    <col min="14601" max="14602" width="7.6640625" style="18" customWidth="1"/>
    <col min="14603" max="14603" width="8.44140625" style="18" customWidth="1"/>
    <col min="14604" max="14604" width="8.109375" style="18" customWidth="1"/>
    <col min="14605" max="14605" width="8.44140625" style="18" customWidth="1"/>
    <col min="14606" max="14848" width="11.44140625" style="18"/>
    <col min="14849" max="14849" width="1" style="18" customWidth="1"/>
    <col min="14850" max="14850" width="19.33203125" style="18" customWidth="1"/>
    <col min="14851" max="14851" width="11.109375" style="18" customWidth="1"/>
    <col min="14852" max="14852" width="7.6640625" style="18" customWidth="1"/>
    <col min="14853" max="14854" width="8.44140625" style="18" customWidth="1"/>
    <col min="14855" max="14855" width="9.109375" style="18" customWidth="1"/>
    <col min="14856" max="14856" width="8.44140625" style="18" customWidth="1"/>
    <col min="14857" max="14858" width="7.6640625" style="18" customWidth="1"/>
    <col min="14859" max="14859" width="8.44140625" style="18" customWidth="1"/>
    <col min="14860" max="14860" width="8.109375" style="18" customWidth="1"/>
    <col min="14861" max="14861" width="8.44140625" style="18" customWidth="1"/>
    <col min="14862" max="15104" width="11.44140625" style="18"/>
    <col min="15105" max="15105" width="1" style="18" customWidth="1"/>
    <col min="15106" max="15106" width="19.33203125" style="18" customWidth="1"/>
    <col min="15107" max="15107" width="11.109375" style="18" customWidth="1"/>
    <col min="15108" max="15108" width="7.6640625" style="18" customWidth="1"/>
    <col min="15109" max="15110" width="8.44140625" style="18" customWidth="1"/>
    <col min="15111" max="15111" width="9.109375" style="18" customWidth="1"/>
    <col min="15112" max="15112" width="8.44140625" style="18" customWidth="1"/>
    <col min="15113" max="15114" width="7.6640625" style="18" customWidth="1"/>
    <col min="15115" max="15115" width="8.44140625" style="18" customWidth="1"/>
    <col min="15116" max="15116" width="8.109375" style="18" customWidth="1"/>
    <col min="15117" max="15117" width="8.44140625" style="18" customWidth="1"/>
    <col min="15118" max="15360" width="11.44140625" style="18"/>
    <col min="15361" max="15361" width="1" style="18" customWidth="1"/>
    <col min="15362" max="15362" width="19.33203125" style="18" customWidth="1"/>
    <col min="15363" max="15363" width="11.109375" style="18" customWidth="1"/>
    <col min="15364" max="15364" width="7.6640625" style="18" customWidth="1"/>
    <col min="15365" max="15366" width="8.44140625" style="18" customWidth="1"/>
    <col min="15367" max="15367" width="9.109375" style="18" customWidth="1"/>
    <col min="15368" max="15368" width="8.44140625" style="18" customWidth="1"/>
    <col min="15369" max="15370" width="7.6640625" style="18" customWidth="1"/>
    <col min="15371" max="15371" width="8.44140625" style="18" customWidth="1"/>
    <col min="15372" max="15372" width="8.109375" style="18" customWidth="1"/>
    <col min="15373" max="15373" width="8.44140625" style="18" customWidth="1"/>
    <col min="15374" max="15616" width="11.44140625" style="18"/>
    <col min="15617" max="15617" width="1" style="18" customWidth="1"/>
    <col min="15618" max="15618" width="19.33203125" style="18" customWidth="1"/>
    <col min="15619" max="15619" width="11.109375" style="18" customWidth="1"/>
    <col min="15620" max="15620" width="7.6640625" style="18" customWidth="1"/>
    <col min="15621" max="15622" width="8.44140625" style="18" customWidth="1"/>
    <col min="15623" max="15623" width="9.109375" style="18" customWidth="1"/>
    <col min="15624" max="15624" width="8.44140625" style="18" customWidth="1"/>
    <col min="15625" max="15626" width="7.6640625" style="18" customWidth="1"/>
    <col min="15627" max="15627" width="8.44140625" style="18" customWidth="1"/>
    <col min="15628" max="15628" width="8.109375" style="18" customWidth="1"/>
    <col min="15629" max="15629" width="8.44140625" style="18" customWidth="1"/>
    <col min="15630" max="15872" width="11.44140625" style="18"/>
    <col min="15873" max="15873" width="1" style="18" customWidth="1"/>
    <col min="15874" max="15874" width="19.33203125" style="18" customWidth="1"/>
    <col min="15875" max="15875" width="11.109375" style="18" customWidth="1"/>
    <col min="15876" max="15876" width="7.6640625" style="18" customWidth="1"/>
    <col min="15877" max="15878" width="8.44140625" style="18" customWidth="1"/>
    <col min="15879" max="15879" width="9.109375" style="18" customWidth="1"/>
    <col min="15880" max="15880" width="8.44140625" style="18" customWidth="1"/>
    <col min="15881" max="15882" width="7.6640625" style="18" customWidth="1"/>
    <col min="15883" max="15883" width="8.44140625" style="18" customWidth="1"/>
    <col min="15884" max="15884" width="8.109375" style="18" customWidth="1"/>
    <col min="15885" max="15885" width="8.44140625" style="18" customWidth="1"/>
    <col min="15886" max="16128" width="11.44140625" style="18"/>
    <col min="16129" max="16129" width="1" style="18" customWidth="1"/>
    <col min="16130" max="16130" width="19.33203125" style="18" customWidth="1"/>
    <col min="16131" max="16131" width="11.109375" style="18" customWidth="1"/>
    <col min="16132" max="16132" width="7.6640625" style="18" customWidth="1"/>
    <col min="16133" max="16134" width="8.44140625" style="18" customWidth="1"/>
    <col min="16135" max="16135" width="9.109375" style="18" customWidth="1"/>
    <col min="16136" max="16136" width="8.44140625" style="18" customWidth="1"/>
    <col min="16137" max="16138" width="7.6640625" style="18" customWidth="1"/>
    <col min="16139" max="16139" width="8.44140625" style="18" customWidth="1"/>
    <col min="16140" max="16140" width="8.109375" style="18" customWidth="1"/>
    <col min="16141" max="16141" width="8.44140625" style="18" customWidth="1"/>
    <col min="16142" max="16384" width="11.44140625" style="18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9"/>
    </row>
    <row r="5" spans="2:15" ht="16.2" customHeight="1">
      <c r="C5" s="19"/>
    </row>
    <row r="6" spans="2:15" ht="16.2" customHeight="1">
      <c r="B6" s="39" t="s">
        <v>16</v>
      </c>
      <c r="C6" s="19"/>
    </row>
    <row r="7" spans="2:15" ht="17.100000000000001" customHeight="1">
      <c r="B7" s="40" t="s">
        <v>167</v>
      </c>
      <c r="C7" s="19"/>
    </row>
    <row r="8" spans="2:15" ht="16.2" customHeight="1">
      <c r="B8" s="20"/>
      <c r="C8" s="19"/>
    </row>
    <row r="9" spans="2:15" ht="16.5" customHeight="1"/>
    <row r="10" spans="2:15" ht="22.5" customHeight="1">
      <c r="B10" s="127" t="s">
        <v>59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9"/>
    </row>
    <row r="11" spans="2:1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15" s="22" customFormat="1" ht="28.5" customHeight="1">
      <c r="B12" s="41" t="s">
        <v>60</v>
      </c>
      <c r="C12" s="41"/>
      <c r="D12" s="42" t="s">
        <v>4</v>
      </c>
      <c r="E12" s="42" t="s">
        <v>5</v>
      </c>
      <c r="F12" s="42" t="s">
        <v>6</v>
      </c>
      <c r="G12" s="42" t="s">
        <v>7</v>
      </c>
      <c r="H12" s="42" t="s">
        <v>8</v>
      </c>
      <c r="I12" s="42" t="s">
        <v>9</v>
      </c>
      <c r="J12" s="42" t="s">
        <v>10</v>
      </c>
      <c r="K12" s="42" t="s">
        <v>11</v>
      </c>
      <c r="L12" s="116" t="s">
        <v>61</v>
      </c>
      <c r="M12" s="42" t="s">
        <v>3</v>
      </c>
    </row>
    <row r="13" spans="2:1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spans="2:15" s="22" customFormat="1" ht="16.5" customHeight="1">
      <c r="B14" s="43" t="s">
        <v>62</v>
      </c>
      <c r="C14" s="43"/>
      <c r="D14" s="44">
        <v>39</v>
      </c>
      <c r="E14" s="44">
        <v>103</v>
      </c>
      <c r="F14" s="44">
        <v>58</v>
      </c>
      <c r="G14" s="44">
        <v>109</v>
      </c>
      <c r="H14" s="44">
        <v>29</v>
      </c>
      <c r="I14" s="44">
        <v>43</v>
      </c>
      <c r="J14" s="44">
        <v>125</v>
      </c>
      <c r="K14" s="44">
        <v>178</v>
      </c>
      <c r="L14" s="44">
        <v>27</v>
      </c>
      <c r="M14" s="45">
        <f t="shared" ref="M14:M22" si="0">SUM(D14:L14)</f>
        <v>711</v>
      </c>
      <c r="O14" s="26"/>
    </row>
    <row r="15" spans="2:15" s="26" customFormat="1" ht="16.5" customHeight="1">
      <c r="B15" s="46" t="s">
        <v>63</v>
      </c>
      <c r="C15" s="46"/>
      <c r="D15" s="47">
        <v>673</v>
      </c>
      <c r="E15" s="47">
        <v>1157</v>
      </c>
      <c r="F15" s="47">
        <v>834</v>
      </c>
      <c r="G15" s="47">
        <v>1359</v>
      </c>
      <c r="H15" s="47">
        <v>396</v>
      </c>
      <c r="I15" s="47">
        <v>603</v>
      </c>
      <c r="J15" s="47">
        <v>2202</v>
      </c>
      <c r="K15" s="47">
        <v>2387</v>
      </c>
      <c r="L15" s="47">
        <v>211</v>
      </c>
      <c r="M15" s="45">
        <f t="shared" si="0"/>
        <v>9822</v>
      </c>
    </row>
    <row r="16" spans="2:15" s="26" customFormat="1" ht="16.5" customHeight="1">
      <c r="B16" s="46" t="s">
        <v>64</v>
      </c>
      <c r="C16" s="46"/>
      <c r="D16" s="47">
        <v>456</v>
      </c>
      <c r="E16" s="47">
        <v>992</v>
      </c>
      <c r="F16" s="47">
        <v>652</v>
      </c>
      <c r="G16" s="47">
        <v>1050</v>
      </c>
      <c r="H16" s="47">
        <v>367</v>
      </c>
      <c r="I16" s="47">
        <v>421</v>
      </c>
      <c r="J16" s="47">
        <v>2062</v>
      </c>
      <c r="K16" s="47">
        <v>2027</v>
      </c>
      <c r="L16" s="47">
        <v>152</v>
      </c>
      <c r="M16" s="45">
        <f>SUM(D16:L16)</f>
        <v>8179</v>
      </c>
    </row>
    <row r="17" spans="2:14" s="26" customFormat="1" ht="16.5" customHeight="1">
      <c r="B17" s="46" t="s">
        <v>65</v>
      </c>
      <c r="C17" s="46"/>
      <c r="D17" s="47">
        <v>57</v>
      </c>
      <c r="E17" s="47">
        <v>447</v>
      </c>
      <c r="F17" s="47">
        <v>604</v>
      </c>
      <c r="G17" s="47">
        <v>135</v>
      </c>
      <c r="H17" s="47">
        <v>69</v>
      </c>
      <c r="I17" s="47">
        <v>170</v>
      </c>
      <c r="J17" s="47">
        <v>188</v>
      </c>
      <c r="K17" s="47">
        <v>312</v>
      </c>
      <c r="L17" s="47">
        <v>23</v>
      </c>
      <c r="M17" s="45">
        <f>SUM(D17:L17)</f>
        <v>2005</v>
      </c>
    </row>
    <row r="18" spans="2:14" s="26" customFormat="1" ht="16.5" customHeight="1">
      <c r="B18" s="46" t="s">
        <v>66</v>
      </c>
      <c r="C18" s="46"/>
      <c r="D18" s="47">
        <v>206</v>
      </c>
      <c r="E18" s="47">
        <v>412</v>
      </c>
      <c r="F18" s="47">
        <v>220</v>
      </c>
      <c r="G18" s="47">
        <v>442</v>
      </c>
      <c r="H18" s="47">
        <v>125</v>
      </c>
      <c r="I18" s="47">
        <v>148</v>
      </c>
      <c r="J18" s="47">
        <v>873</v>
      </c>
      <c r="K18" s="47">
        <v>850</v>
      </c>
      <c r="L18" s="47">
        <v>98</v>
      </c>
      <c r="M18" s="45">
        <f>SUM(D18:L18)</f>
        <v>3374</v>
      </c>
    </row>
    <row r="19" spans="2:14" s="26" customFormat="1" ht="16.5" customHeight="1">
      <c r="B19" s="46" t="s">
        <v>67</v>
      </c>
      <c r="C19" s="46"/>
      <c r="D19" s="47">
        <v>153</v>
      </c>
      <c r="E19" s="47">
        <v>291</v>
      </c>
      <c r="F19" s="47">
        <v>165</v>
      </c>
      <c r="G19" s="47">
        <v>254</v>
      </c>
      <c r="H19" s="47">
        <v>101</v>
      </c>
      <c r="I19" s="47">
        <v>111</v>
      </c>
      <c r="J19" s="47">
        <v>633</v>
      </c>
      <c r="K19" s="47">
        <v>719</v>
      </c>
      <c r="L19" s="47">
        <v>118</v>
      </c>
      <c r="M19" s="45">
        <f>SUM(D19:L19)</f>
        <v>2545</v>
      </c>
    </row>
    <row r="20" spans="2:14" s="26" customFormat="1" ht="16.5" customHeight="1">
      <c r="B20" s="46" t="s">
        <v>68</v>
      </c>
      <c r="C20" s="46"/>
      <c r="D20" s="47">
        <v>515</v>
      </c>
      <c r="E20" s="47">
        <v>675</v>
      </c>
      <c r="F20" s="47">
        <v>418</v>
      </c>
      <c r="G20" s="47">
        <v>1023</v>
      </c>
      <c r="H20" s="47">
        <v>289</v>
      </c>
      <c r="I20" s="47">
        <v>342</v>
      </c>
      <c r="J20" s="47">
        <v>1649</v>
      </c>
      <c r="K20" s="47">
        <v>2161</v>
      </c>
      <c r="L20" s="47">
        <v>147</v>
      </c>
      <c r="M20" s="45">
        <f t="shared" si="0"/>
        <v>7219</v>
      </c>
    </row>
    <row r="21" spans="2:14" s="26" customFormat="1" ht="16.5" customHeight="1">
      <c r="B21" s="46" t="s">
        <v>69</v>
      </c>
      <c r="C21" s="46"/>
      <c r="D21" s="47">
        <v>288</v>
      </c>
      <c r="E21" s="47">
        <v>503</v>
      </c>
      <c r="F21" s="47">
        <v>316</v>
      </c>
      <c r="G21" s="47">
        <v>389</v>
      </c>
      <c r="H21" s="47">
        <v>134</v>
      </c>
      <c r="I21" s="47">
        <v>161</v>
      </c>
      <c r="J21" s="47">
        <v>1896</v>
      </c>
      <c r="K21" s="47">
        <v>1242</v>
      </c>
      <c r="L21" s="47">
        <v>232</v>
      </c>
      <c r="M21" s="45">
        <f t="shared" si="0"/>
        <v>5161</v>
      </c>
    </row>
    <row r="22" spans="2:14" s="26" customFormat="1" ht="16.5" customHeight="1">
      <c r="B22" s="46" t="s">
        <v>70</v>
      </c>
      <c r="C22" s="46"/>
      <c r="D22" s="47">
        <v>26</v>
      </c>
      <c r="E22" s="47">
        <v>46</v>
      </c>
      <c r="F22" s="47">
        <v>23</v>
      </c>
      <c r="G22" s="47">
        <v>52</v>
      </c>
      <c r="H22" s="47">
        <v>9</v>
      </c>
      <c r="I22" s="47">
        <v>19</v>
      </c>
      <c r="J22" s="47">
        <v>77</v>
      </c>
      <c r="K22" s="47">
        <v>94</v>
      </c>
      <c r="L22" s="47">
        <v>15</v>
      </c>
      <c r="M22" s="45">
        <f t="shared" si="0"/>
        <v>361</v>
      </c>
    </row>
    <row r="23" spans="2:14" s="26" customFormat="1" ht="21" customHeight="1" thickBot="1">
      <c r="B23" s="49" t="s">
        <v>3</v>
      </c>
      <c r="C23" s="49"/>
      <c r="D23" s="50">
        <f t="shared" ref="D23:M23" si="1">SUM(D14:D22)</f>
        <v>2413</v>
      </c>
      <c r="E23" s="50">
        <f t="shared" si="1"/>
        <v>4626</v>
      </c>
      <c r="F23" s="50">
        <f t="shared" si="1"/>
        <v>3290</v>
      </c>
      <c r="G23" s="50">
        <f t="shared" si="1"/>
        <v>4813</v>
      </c>
      <c r="H23" s="50">
        <f t="shared" si="1"/>
        <v>1519</v>
      </c>
      <c r="I23" s="50">
        <f t="shared" si="1"/>
        <v>2018</v>
      </c>
      <c r="J23" s="50">
        <f t="shared" si="1"/>
        <v>9705</v>
      </c>
      <c r="K23" s="50">
        <f t="shared" si="1"/>
        <v>9970</v>
      </c>
      <c r="L23" s="50">
        <f t="shared" si="1"/>
        <v>1023</v>
      </c>
      <c r="M23" s="79">
        <f t="shared" si="1"/>
        <v>39377</v>
      </c>
      <c r="N23" s="28"/>
    </row>
    <row r="24" spans="2:14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32"/>
    </row>
    <row r="25" spans="2:14" s="33" customFormat="1" ht="13.5" customHeight="1">
      <c r="B25" s="48" t="s">
        <v>168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32"/>
    </row>
    <row r="26" spans="2:14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2:14" ht="22.5" customHeight="1">
      <c r="B27" s="127" t="s">
        <v>71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/>
    </row>
    <row r="28" spans="2:14" ht="9.9" customHeight="1"/>
    <row r="44" spans="2:13" ht="12.75" customHeight="1"/>
    <row r="45" spans="2:13" ht="22.5" customHeight="1">
      <c r="B45" s="127" t="s">
        <v>72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/>
    </row>
    <row r="46" spans="2:13" ht="9.9" customHeight="1"/>
  </sheetData>
  <mergeCells count="3">
    <mergeCell ref="B10:M10"/>
    <mergeCell ref="B27:M27"/>
    <mergeCell ref="B45:M45"/>
  </mergeCells>
  <pageMargins left="0" right="0.19685039370078741" top="0" bottom="0" header="0" footer="0.31496062992125984"/>
  <pageSetup paperSize="9" scale="90" orientation="portrait" r:id="rId1"/>
  <headerFooter>
    <oddFooter>&amp;R&amp;"NewsGotT,Normal"&amp;10Servicio de Información y Difusión. &amp;"NewsGotT,Negrita"Año 2023 |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.109375" style="15" customWidth="1"/>
    <col min="4" max="4" width="9.5546875" style="16" bestFit="1" customWidth="1"/>
    <col min="5" max="5" width="8.88671875" style="16" bestFit="1" customWidth="1"/>
    <col min="6" max="11" width="9.5546875" style="16" bestFit="1" customWidth="1"/>
    <col min="12" max="12" width="7.77734375" style="17" bestFit="1" customWidth="1"/>
    <col min="13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23" ht="16.350000000000001" customHeight="1"/>
    <row r="2" spans="2:23" ht="16.350000000000001" customHeight="1"/>
    <row r="3" spans="2:23" ht="16.2" customHeight="1"/>
    <row r="4" spans="2:23" ht="16.2" customHeight="1">
      <c r="C4" s="19"/>
    </row>
    <row r="5" spans="2:23" ht="16.2" customHeight="1">
      <c r="C5" s="19"/>
    </row>
    <row r="6" spans="2:23" ht="16.2" customHeight="1">
      <c r="B6" s="39" t="s">
        <v>16</v>
      </c>
      <c r="C6" s="19"/>
    </row>
    <row r="7" spans="2:23" ht="17.100000000000001" customHeight="1">
      <c r="B7" s="40" t="s">
        <v>169</v>
      </c>
      <c r="C7" s="19"/>
      <c r="M7" s="52"/>
      <c r="N7" s="52"/>
      <c r="O7" s="52"/>
      <c r="P7" s="52"/>
      <c r="Q7" s="52"/>
      <c r="R7" s="52"/>
      <c r="S7" s="52"/>
      <c r="T7" s="52"/>
      <c r="U7" s="52"/>
    </row>
    <row r="8" spans="2:23" ht="16.2" customHeight="1">
      <c r="B8" s="20"/>
      <c r="C8" s="19"/>
      <c r="M8" s="52"/>
      <c r="N8" s="52"/>
      <c r="O8" s="52"/>
      <c r="P8" s="52"/>
      <c r="Q8" s="52"/>
      <c r="R8" s="52"/>
      <c r="S8" s="52"/>
      <c r="T8" s="52"/>
      <c r="U8" s="52"/>
    </row>
    <row r="9" spans="2:23" ht="16.5" customHeight="1">
      <c r="M9" s="52"/>
      <c r="N9" s="52"/>
      <c r="O9" s="52"/>
      <c r="P9" s="52"/>
      <c r="Q9" s="52"/>
      <c r="R9" s="52"/>
      <c r="S9" s="52"/>
      <c r="T9" s="52"/>
      <c r="U9" s="52"/>
    </row>
    <row r="10" spans="2:23" ht="22.5" customHeight="1">
      <c r="B10" s="127" t="s">
        <v>83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2:23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53"/>
      <c r="N11" s="54"/>
      <c r="O11" s="54"/>
      <c r="P11" s="54"/>
      <c r="Q11" s="54"/>
      <c r="R11" s="54"/>
      <c r="S11" s="54"/>
      <c r="T11" s="53"/>
      <c r="U11" s="53"/>
      <c r="V11" s="53"/>
    </row>
    <row r="12" spans="2:23" s="22" customFormat="1" ht="28.5" customHeight="1">
      <c r="B12" s="41" t="s">
        <v>60</v>
      </c>
      <c r="C12" s="41"/>
      <c r="D12" s="72" t="s">
        <v>73</v>
      </c>
      <c r="E12" s="72" t="s">
        <v>74</v>
      </c>
      <c r="F12" s="72" t="s">
        <v>75</v>
      </c>
      <c r="G12" s="72" t="s">
        <v>76</v>
      </c>
      <c r="H12" s="72" t="s">
        <v>77</v>
      </c>
      <c r="I12" s="72" t="s">
        <v>78</v>
      </c>
      <c r="J12" s="72" t="s">
        <v>79</v>
      </c>
      <c r="K12" s="72" t="s">
        <v>80</v>
      </c>
      <c r="L12" s="41" t="s">
        <v>3</v>
      </c>
      <c r="M12" s="55"/>
      <c r="N12" s="11" t="str">
        <f>+D12</f>
        <v>Sin asalariados</v>
      </c>
      <c r="O12" s="11" t="str">
        <f>+E12</f>
        <v>De 1 asalariado</v>
      </c>
      <c r="P12" s="11" t="str">
        <f>+F12</f>
        <v>De 2 a 5 asalariados</v>
      </c>
      <c r="Q12" s="56" t="s">
        <v>81</v>
      </c>
      <c r="R12" s="11"/>
      <c r="S12" s="11"/>
      <c r="T12" s="57"/>
      <c r="U12" s="57"/>
      <c r="V12" s="55"/>
    </row>
    <row r="13" spans="2:23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55"/>
      <c r="N13" s="58"/>
      <c r="O13" s="58"/>
      <c r="P13" s="58"/>
      <c r="Q13" s="58"/>
      <c r="R13" s="58"/>
      <c r="S13" s="58"/>
      <c r="T13" s="55"/>
      <c r="U13" s="55"/>
      <c r="V13" s="55"/>
    </row>
    <row r="14" spans="2:23" s="22" customFormat="1" ht="16.5" customHeight="1">
      <c r="B14" s="43" t="s">
        <v>62</v>
      </c>
      <c r="C14" s="25"/>
      <c r="D14" s="44">
        <v>426</v>
      </c>
      <c r="E14" s="44">
        <v>128</v>
      </c>
      <c r="F14" s="44">
        <v>93</v>
      </c>
      <c r="G14" s="44">
        <v>25</v>
      </c>
      <c r="H14" s="44">
        <v>15</v>
      </c>
      <c r="I14" s="44">
        <v>13</v>
      </c>
      <c r="J14" s="44">
        <v>7</v>
      </c>
      <c r="K14" s="44">
        <v>4</v>
      </c>
      <c r="L14" s="45">
        <f t="shared" ref="L14:L22" si="0">SUM(D14:K14)</f>
        <v>711</v>
      </c>
      <c r="M14" s="55"/>
      <c r="N14" s="59">
        <f>+D14/$L14</f>
        <v>0.59915611814345993</v>
      </c>
      <c r="O14" s="59">
        <f>+E14/$L14</f>
        <v>0.18002812939521801</v>
      </c>
      <c r="P14" s="59">
        <f>+F14/$L14</f>
        <v>0.13080168776371309</v>
      </c>
      <c r="Q14" s="59">
        <f>1-SUM(N14:P14)</f>
        <v>9.0014064697609086E-2</v>
      </c>
      <c r="R14" s="59"/>
      <c r="S14" s="60" t="s">
        <v>62</v>
      </c>
      <c r="T14" s="61"/>
      <c r="U14" s="61"/>
      <c r="V14" s="55"/>
      <c r="W14" s="62"/>
    </row>
    <row r="15" spans="2:23" s="26" customFormat="1" ht="16.5" customHeight="1">
      <c r="B15" s="43" t="s">
        <v>63</v>
      </c>
      <c r="C15" s="27"/>
      <c r="D15" s="44">
        <v>6587</v>
      </c>
      <c r="E15" s="44">
        <v>1814</v>
      </c>
      <c r="F15" s="44">
        <v>990</v>
      </c>
      <c r="G15" s="44">
        <v>208</v>
      </c>
      <c r="H15" s="44">
        <v>119</v>
      </c>
      <c r="I15" s="44">
        <v>57</v>
      </c>
      <c r="J15" s="44">
        <v>39</v>
      </c>
      <c r="K15" s="44">
        <v>8</v>
      </c>
      <c r="L15" s="45">
        <f t="shared" si="0"/>
        <v>9822</v>
      </c>
      <c r="M15" s="63"/>
      <c r="N15" s="59">
        <f t="shared" ref="N15:P22" si="1">+D15/$L15</f>
        <v>0.67063734473630621</v>
      </c>
      <c r="O15" s="59">
        <f t="shared" si="1"/>
        <v>0.18468743636733861</v>
      </c>
      <c r="P15" s="59">
        <f t="shared" si="1"/>
        <v>0.10079413561392792</v>
      </c>
      <c r="Q15" s="59">
        <f t="shared" ref="Q15:Q22" si="2">1-SUM(N15:P15)</f>
        <v>4.3881083282427236E-2</v>
      </c>
      <c r="R15" s="59"/>
      <c r="S15" s="64" t="s">
        <v>63</v>
      </c>
      <c r="T15" s="61"/>
      <c r="U15" s="61"/>
      <c r="V15" s="63"/>
      <c r="W15" s="65"/>
    </row>
    <row r="16" spans="2:23" s="26" customFormat="1" ht="16.5" customHeight="1">
      <c r="B16" s="43" t="s">
        <v>64</v>
      </c>
      <c r="C16" s="27"/>
      <c r="D16" s="44">
        <v>6410</v>
      </c>
      <c r="E16" s="44">
        <v>1431</v>
      </c>
      <c r="F16" s="44">
        <v>268</v>
      </c>
      <c r="G16" s="44">
        <v>35</v>
      </c>
      <c r="H16" s="44">
        <v>26</v>
      </c>
      <c r="I16" s="44">
        <v>6</v>
      </c>
      <c r="J16" s="44">
        <v>3</v>
      </c>
      <c r="K16" s="44">
        <v>0</v>
      </c>
      <c r="L16" s="45">
        <f t="shared" si="0"/>
        <v>8179</v>
      </c>
      <c r="M16" s="63"/>
      <c r="N16" s="59">
        <f t="shared" si="1"/>
        <v>0.78371439051228753</v>
      </c>
      <c r="O16" s="59">
        <f t="shared" si="1"/>
        <v>0.17496026409096466</v>
      </c>
      <c r="P16" s="59">
        <f t="shared" si="1"/>
        <v>3.2766841912214205E-2</v>
      </c>
      <c r="Q16" s="59">
        <f t="shared" si="2"/>
        <v>8.558503484533575E-3</v>
      </c>
      <c r="R16" s="59"/>
      <c r="S16" s="64" t="s">
        <v>64</v>
      </c>
      <c r="T16" s="61"/>
      <c r="U16" s="61"/>
      <c r="V16" s="63"/>
      <c r="W16" s="65"/>
    </row>
    <row r="17" spans="2:23" s="26" customFormat="1" ht="16.5" customHeight="1">
      <c r="B17" s="43" t="s">
        <v>65</v>
      </c>
      <c r="C17" s="27"/>
      <c r="D17" s="44">
        <v>1156</v>
      </c>
      <c r="E17" s="44">
        <v>310</v>
      </c>
      <c r="F17" s="44">
        <v>300</v>
      </c>
      <c r="G17" s="44">
        <v>102</v>
      </c>
      <c r="H17" s="44">
        <v>60</v>
      </c>
      <c r="I17" s="44">
        <v>49</v>
      </c>
      <c r="J17" s="44">
        <v>18</v>
      </c>
      <c r="K17" s="44">
        <v>10</v>
      </c>
      <c r="L17" s="45">
        <f t="shared" si="0"/>
        <v>2005</v>
      </c>
      <c r="M17" s="63"/>
      <c r="N17" s="59">
        <f t="shared" si="1"/>
        <v>0.57655860349127186</v>
      </c>
      <c r="O17" s="59">
        <f t="shared" si="1"/>
        <v>0.15461346633416459</v>
      </c>
      <c r="P17" s="59">
        <f t="shared" si="1"/>
        <v>0.14962593516209477</v>
      </c>
      <c r="Q17" s="59">
        <f t="shared" si="2"/>
        <v>0.11920199501246875</v>
      </c>
      <c r="R17" s="59"/>
      <c r="S17" s="64" t="s">
        <v>65</v>
      </c>
      <c r="T17" s="61"/>
      <c r="U17" s="61"/>
      <c r="V17" s="63"/>
      <c r="W17" s="65"/>
    </row>
    <row r="18" spans="2:23" s="26" customFormat="1" ht="16.5" customHeight="1">
      <c r="B18" s="43" t="s">
        <v>66</v>
      </c>
      <c r="C18" s="27"/>
      <c r="D18" s="44">
        <v>2423</v>
      </c>
      <c r="E18" s="44">
        <v>512</v>
      </c>
      <c r="F18" s="44">
        <v>273</v>
      </c>
      <c r="G18" s="44">
        <v>80</v>
      </c>
      <c r="H18" s="44">
        <v>53</v>
      </c>
      <c r="I18" s="44">
        <v>22</v>
      </c>
      <c r="J18" s="44">
        <v>8</v>
      </c>
      <c r="K18" s="44">
        <v>3</v>
      </c>
      <c r="L18" s="45">
        <f t="shared" si="0"/>
        <v>3374</v>
      </c>
      <c r="M18" s="63"/>
      <c r="N18" s="59">
        <f t="shared" si="1"/>
        <v>0.71813870776526378</v>
      </c>
      <c r="O18" s="59">
        <f t="shared" si="1"/>
        <v>0.15174866627148784</v>
      </c>
      <c r="P18" s="59">
        <f t="shared" si="1"/>
        <v>8.0912863070539423E-2</v>
      </c>
      <c r="Q18" s="59">
        <f t="shared" si="2"/>
        <v>4.9199762892708887E-2</v>
      </c>
      <c r="R18" s="59"/>
      <c r="S18" s="64" t="s">
        <v>66</v>
      </c>
      <c r="T18" s="61"/>
      <c r="U18" s="61"/>
      <c r="V18" s="63"/>
      <c r="W18" s="65"/>
    </row>
    <row r="19" spans="2:23" s="26" customFormat="1" ht="16.5" customHeight="1">
      <c r="B19" s="43" t="s">
        <v>67</v>
      </c>
      <c r="C19" s="27"/>
      <c r="D19" s="44">
        <v>1717</v>
      </c>
      <c r="E19" s="44">
        <v>373</v>
      </c>
      <c r="F19" s="44">
        <v>257</v>
      </c>
      <c r="G19" s="44">
        <v>84</v>
      </c>
      <c r="H19" s="44">
        <v>60</v>
      </c>
      <c r="I19" s="44">
        <v>28</v>
      </c>
      <c r="J19" s="44">
        <v>20</v>
      </c>
      <c r="K19" s="44">
        <v>6</v>
      </c>
      <c r="L19" s="45">
        <f t="shared" si="0"/>
        <v>2545</v>
      </c>
      <c r="M19" s="63"/>
      <c r="N19" s="59">
        <f t="shared" si="1"/>
        <v>0.67465618860510801</v>
      </c>
      <c r="O19" s="59">
        <f t="shared" si="1"/>
        <v>0.14656188605108056</v>
      </c>
      <c r="P19" s="59">
        <f t="shared" si="1"/>
        <v>0.10098231827111984</v>
      </c>
      <c r="Q19" s="59">
        <f t="shared" si="2"/>
        <v>7.7799607072691623E-2</v>
      </c>
      <c r="R19" s="59"/>
      <c r="S19" s="64" t="s">
        <v>67</v>
      </c>
      <c r="T19" s="61"/>
      <c r="U19" s="61"/>
      <c r="V19" s="63"/>
      <c r="W19" s="65"/>
    </row>
    <row r="20" spans="2:23" s="26" customFormat="1" ht="16.5" customHeight="1">
      <c r="B20" s="43" t="s">
        <v>68</v>
      </c>
      <c r="C20" s="27"/>
      <c r="D20" s="44">
        <v>4757</v>
      </c>
      <c r="E20" s="44">
        <v>1730</v>
      </c>
      <c r="F20" s="44">
        <v>573</v>
      </c>
      <c r="G20" s="44">
        <v>106</v>
      </c>
      <c r="H20" s="44">
        <v>34</v>
      </c>
      <c r="I20" s="44">
        <v>12</v>
      </c>
      <c r="J20" s="44">
        <v>4</v>
      </c>
      <c r="K20" s="44">
        <v>3</v>
      </c>
      <c r="L20" s="45">
        <f t="shared" si="0"/>
        <v>7219</v>
      </c>
      <c r="M20" s="63"/>
      <c r="N20" s="59">
        <f t="shared" si="1"/>
        <v>0.6589555340074803</v>
      </c>
      <c r="O20" s="59">
        <f t="shared" si="1"/>
        <v>0.23964538024657156</v>
      </c>
      <c r="P20" s="59">
        <f t="shared" si="1"/>
        <v>7.9373874497852895E-2</v>
      </c>
      <c r="Q20" s="59">
        <f t="shared" si="2"/>
        <v>2.20252112480952E-2</v>
      </c>
      <c r="R20" s="59"/>
      <c r="S20" s="64" t="s">
        <v>68</v>
      </c>
      <c r="T20" s="61"/>
      <c r="U20" s="61"/>
      <c r="V20" s="63"/>
      <c r="W20" s="65"/>
    </row>
    <row r="21" spans="2:23" s="26" customFormat="1" ht="16.5" customHeight="1">
      <c r="B21" s="43" t="s">
        <v>69</v>
      </c>
      <c r="C21" s="27"/>
      <c r="D21" s="44">
        <v>3638</v>
      </c>
      <c r="E21" s="44">
        <v>772</v>
      </c>
      <c r="F21" s="44">
        <v>467</v>
      </c>
      <c r="G21" s="44">
        <v>137</v>
      </c>
      <c r="H21" s="44">
        <v>79</v>
      </c>
      <c r="I21" s="44">
        <v>37</v>
      </c>
      <c r="J21" s="44">
        <v>22</v>
      </c>
      <c r="K21" s="44">
        <v>9</v>
      </c>
      <c r="L21" s="45">
        <f t="shared" si="0"/>
        <v>5161</v>
      </c>
      <c r="M21" s="63"/>
      <c r="N21" s="59">
        <f t="shared" si="1"/>
        <v>0.70490215074597951</v>
      </c>
      <c r="O21" s="59">
        <f t="shared" si="1"/>
        <v>0.14958341406704126</v>
      </c>
      <c r="P21" s="59">
        <f t="shared" si="1"/>
        <v>9.0486339856616929E-2</v>
      </c>
      <c r="Q21" s="59">
        <f t="shared" si="2"/>
        <v>5.5028095330362348E-2</v>
      </c>
      <c r="R21" s="59"/>
      <c r="S21" s="64" t="s">
        <v>69</v>
      </c>
      <c r="T21" s="61"/>
      <c r="U21" s="61"/>
      <c r="V21" s="63"/>
      <c r="W21" s="65"/>
    </row>
    <row r="22" spans="2:23" s="26" customFormat="1" ht="16.5" customHeight="1">
      <c r="B22" s="43" t="s">
        <v>70</v>
      </c>
      <c r="C22" s="27"/>
      <c r="D22" s="44">
        <v>128</v>
      </c>
      <c r="E22" s="44">
        <v>64</v>
      </c>
      <c r="F22" s="44">
        <v>86</v>
      </c>
      <c r="G22" s="44">
        <v>44</v>
      </c>
      <c r="H22" s="44">
        <v>23</v>
      </c>
      <c r="I22" s="44">
        <v>7</v>
      </c>
      <c r="J22" s="44">
        <v>7</v>
      </c>
      <c r="K22" s="44">
        <v>2</v>
      </c>
      <c r="L22" s="45">
        <f t="shared" si="0"/>
        <v>361</v>
      </c>
      <c r="M22" s="63"/>
      <c r="N22" s="59">
        <f t="shared" si="1"/>
        <v>0.35457063711911357</v>
      </c>
      <c r="O22" s="59">
        <f t="shared" si="1"/>
        <v>0.17728531855955679</v>
      </c>
      <c r="P22" s="59">
        <f t="shared" si="1"/>
        <v>0.23822714681440443</v>
      </c>
      <c r="Q22" s="59">
        <f t="shared" si="2"/>
        <v>0.22991689750692523</v>
      </c>
      <c r="R22" s="59"/>
      <c r="S22" s="64" t="s">
        <v>70</v>
      </c>
      <c r="T22" s="61"/>
      <c r="U22" s="61"/>
      <c r="V22" s="63"/>
      <c r="W22" s="65"/>
    </row>
    <row r="23" spans="2:23" s="26" customFormat="1" ht="21" customHeight="1" thickBot="1">
      <c r="B23" s="49" t="s">
        <v>3</v>
      </c>
      <c r="C23" s="49"/>
      <c r="D23" s="50">
        <f t="shared" ref="D23:L23" si="3">SUM(D14:D22)</f>
        <v>27242</v>
      </c>
      <c r="E23" s="50">
        <f t="shared" si="3"/>
        <v>7134</v>
      </c>
      <c r="F23" s="50">
        <f t="shared" si="3"/>
        <v>3307</v>
      </c>
      <c r="G23" s="50">
        <f t="shared" si="3"/>
        <v>821</v>
      </c>
      <c r="H23" s="50">
        <f t="shared" si="3"/>
        <v>469</v>
      </c>
      <c r="I23" s="50">
        <f t="shared" si="3"/>
        <v>231</v>
      </c>
      <c r="J23" s="50">
        <f t="shared" si="3"/>
        <v>128</v>
      </c>
      <c r="K23" s="50">
        <f t="shared" si="3"/>
        <v>45</v>
      </c>
      <c r="L23" s="79">
        <f t="shared" si="3"/>
        <v>39377</v>
      </c>
      <c r="M23" s="66"/>
      <c r="N23" s="59"/>
      <c r="O23" s="59"/>
      <c r="P23" s="59"/>
      <c r="Q23" s="59"/>
      <c r="R23" s="59"/>
      <c r="S23" s="64"/>
      <c r="T23" s="61"/>
      <c r="U23" s="61"/>
      <c r="V23" s="63"/>
      <c r="W23" s="65"/>
    </row>
    <row r="24" spans="2:23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67"/>
      <c r="N24" s="59">
        <f>+D23/$L23</f>
        <v>0.69182517713385983</v>
      </c>
      <c r="O24" s="59">
        <f>+E23/$L23</f>
        <v>0.18117175000634889</v>
      </c>
      <c r="P24" s="59">
        <f>+F23/$L23</f>
        <v>8.3983035782309465E-2</v>
      </c>
      <c r="Q24" s="59">
        <f>1-SUM(N24:P24)</f>
        <v>4.302003707748181E-2</v>
      </c>
      <c r="R24" s="59"/>
      <c r="S24" s="11" t="s">
        <v>82</v>
      </c>
      <c r="T24" s="61"/>
      <c r="U24" s="61"/>
      <c r="V24" s="67"/>
      <c r="W24" s="63"/>
    </row>
    <row r="25" spans="2:23" s="33" customFormat="1" ht="13.5" customHeight="1">
      <c r="B25" s="48" t="s">
        <v>168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67"/>
      <c r="N25" s="68">
        <f>+D23</f>
        <v>27242</v>
      </c>
      <c r="O25" s="68">
        <f>+E23</f>
        <v>7134</v>
      </c>
      <c r="P25" s="68">
        <f>+F23</f>
        <v>3307</v>
      </c>
      <c r="Q25" s="68">
        <f>+SUM(G23:K23)</f>
        <v>1694</v>
      </c>
      <c r="R25" s="68"/>
      <c r="S25" s="11"/>
      <c r="T25" s="69"/>
      <c r="U25" s="69"/>
      <c r="V25" s="67"/>
      <c r="W25" s="63"/>
    </row>
    <row r="26" spans="2:23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  <c r="M26" s="70"/>
      <c r="N26" s="71"/>
      <c r="O26" s="71"/>
      <c r="P26" s="71"/>
      <c r="Q26" s="71"/>
      <c r="R26" s="71"/>
      <c r="S26" s="71"/>
      <c r="T26" s="70"/>
      <c r="U26" s="70"/>
      <c r="V26" s="70"/>
    </row>
    <row r="27" spans="2:23" ht="22.5" customHeight="1">
      <c r="B27" s="127" t="s">
        <v>84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9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2:23" ht="9.9" customHeight="1"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2:23">
      <c r="M29" s="52"/>
      <c r="N29" s="54"/>
      <c r="O29" s="54"/>
      <c r="P29" s="54"/>
      <c r="Q29" s="54"/>
      <c r="R29" s="54"/>
      <c r="S29" s="54"/>
      <c r="T29" s="54"/>
      <c r="U29" s="54"/>
    </row>
    <row r="30" spans="2:23">
      <c r="M30" s="52"/>
      <c r="N30" s="52"/>
      <c r="O30" s="52"/>
      <c r="P30" s="52"/>
      <c r="Q30" s="52"/>
      <c r="R30" s="52"/>
      <c r="S30" s="52"/>
      <c r="T30" s="52"/>
      <c r="U30" s="52"/>
    </row>
    <row r="44" spans="2:12" ht="12.75" customHeight="1"/>
    <row r="45" spans="2:12" ht="22.5" customHeight="1">
      <c r="B45" s="127" t="s">
        <v>85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</row>
    <row r="46" spans="2:12" ht="9.9" customHeight="1"/>
  </sheetData>
  <mergeCells count="3">
    <mergeCell ref="B10:L10"/>
    <mergeCell ref="B27:L27"/>
    <mergeCell ref="B45:L45"/>
  </mergeCells>
  <pageMargins left="0" right="0.19685039370078741" top="0" bottom="0.31496062992125984" header="0" footer="0.31496062992125984"/>
  <pageSetup paperSize="9" scale="80" orientation="portrait" r:id="rId1"/>
  <headerFooter>
    <oddFooter>&amp;R&amp;"NewsGotT,Normal"&amp;10Servicio de Información y Difusión.&amp;"NewsGotT,Negrita" Año 2023 |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44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4" style="15" customWidth="1"/>
    <col min="4" max="4" width="14.44140625" style="16" customWidth="1"/>
    <col min="5" max="5" width="17.88671875" style="16" customWidth="1"/>
    <col min="6" max="6" width="18.5546875" style="16" bestFit="1" customWidth="1"/>
    <col min="7" max="7" width="11.21875" style="16" customWidth="1"/>
    <col min="8" max="250" width="11.44140625" style="18"/>
    <col min="251" max="251" width="1" style="18" customWidth="1"/>
    <col min="252" max="252" width="19.33203125" style="18" customWidth="1"/>
    <col min="253" max="253" width="11.109375" style="18" customWidth="1"/>
    <col min="254" max="254" width="7.6640625" style="18" customWidth="1"/>
    <col min="255" max="256" width="8.44140625" style="18" customWidth="1"/>
    <col min="257" max="257" width="9.109375" style="18" customWidth="1"/>
    <col min="258" max="258" width="8.44140625" style="18" customWidth="1"/>
    <col min="259" max="260" width="7.6640625" style="18" customWidth="1"/>
    <col min="261" max="261" width="8.44140625" style="18" customWidth="1"/>
    <col min="262" max="262" width="8.109375" style="18" customWidth="1"/>
    <col min="263" max="263" width="8.44140625" style="18" customWidth="1"/>
    <col min="264" max="506" width="11.44140625" style="18"/>
    <col min="507" max="507" width="1" style="18" customWidth="1"/>
    <col min="508" max="508" width="19.33203125" style="18" customWidth="1"/>
    <col min="509" max="509" width="11.109375" style="18" customWidth="1"/>
    <col min="510" max="510" width="7.6640625" style="18" customWidth="1"/>
    <col min="511" max="512" width="8.44140625" style="18" customWidth="1"/>
    <col min="513" max="513" width="9.109375" style="18" customWidth="1"/>
    <col min="514" max="514" width="8.44140625" style="18" customWidth="1"/>
    <col min="515" max="516" width="7.6640625" style="18" customWidth="1"/>
    <col min="517" max="517" width="8.44140625" style="18" customWidth="1"/>
    <col min="518" max="518" width="8.109375" style="18" customWidth="1"/>
    <col min="519" max="519" width="8.44140625" style="18" customWidth="1"/>
    <col min="520" max="762" width="11.44140625" style="18"/>
    <col min="763" max="763" width="1" style="18" customWidth="1"/>
    <col min="764" max="764" width="19.33203125" style="18" customWidth="1"/>
    <col min="765" max="765" width="11.109375" style="18" customWidth="1"/>
    <col min="766" max="766" width="7.6640625" style="18" customWidth="1"/>
    <col min="767" max="768" width="8.44140625" style="18" customWidth="1"/>
    <col min="769" max="769" width="9.109375" style="18" customWidth="1"/>
    <col min="770" max="770" width="8.44140625" style="18" customWidth="1"/>
    <col min="771" max="772" width="7.6640625" style="18" customWidth="1"/>
    <col min="773" max="773" width="8.44140625" style="18" customWidth="1"/>
    <col min="774" max="774" width="8.109375" style="18" customWidth="1"/>
    <col min="775" max="775" width="8.44140625" style="18" customWidth="1"/>
    <col min="776" max="1018" width="11.44140625" style="18"/>
    <col min="1019" max="1019" width="1" style="18" customWidth="1"/>
    <col min="1020" max="1020" width="19.33203125" style="18" customWidth="1"/>
    <col min="1021" max="1021" width="11.109375" style="18" customWidth="1"/>
    <col min="1022" max="1022" width="7.6640625" style="18" customWidth="1"/>
    <col min="1023" max="1024" width="8.44140625" style="18" customWidth="1"/>
    <col min="1025" max="1025" width="9.109375" style="18" customWidth="1"/>
    <col min="1026" max="1026" width="8.44140625" style="18" customWidth="1"/>
    <col min="1027" max="1028" width="7.6640625" style="18" customWidth="1"/>
    <col min="1029" max="1029" width="8.44140625" style="18" customWidth="1"/>
    <col min="1030" max="1030" width="8.109375" style="18" customWidth="1"/>
    <col min="1031" max="1031" width="8.44140625" style="18" customWidth="1"/>
    <col min="1032" max="1274" width="11.44140625" style="18"/>
    <col min="1275" max="1275" width="1" style="18" customWidth="1"/>
    <col min="1276" max="1276" width="19.33203125" style="18" customWidth="1"/>
    <col min="1277" max="1277" width="11.109375" style="18" customWidth="1"/>
    <col min="1278" max="1278" width="7.6640625" style="18" customWidth="1"/>
    <col min="1279" max="1280" width="8.44140625" style="18" customWidth="1"/>
    <col min="1281" max="1281" width="9.109375" style="18" customWidth="1"/>
    <col min="1282" max="1282" width="8.44140625" style="18" customWidth="1"/>
    <col min="1283" max="1284" width="7.6640625" style="18" customWidth="1"/>
    <col min="1285" max="1285" width="8.44140625" style="18" customWidth="1"/>
    <col min="1286" max="1286" width="8.109375" style="18" customWidth="1"/>
    <col min="1287" max="1287" width="8.44140625" style="18" customWidth="1"/>
    <col min="1288" max="1530" width="11.44140625" style="18"/>
    <col min="1531" max="1531" width="1" style="18" customWidth="1"/>
    <col min="1532" max="1532" width="19.33203125" style="18" customWidth="1"/>
    <col min="1533" max="1533" width="11.109375" style="18" customWidth="1"/>
    <col min="1534" max="1534" width="7.6640625" style="18" customWidth="1"/>
    <col min="1535" max="1536" width="8.44140625" style="18" customWidth="1"/>
    <col min="1537" max="1537" width="9.109375" style="18" customWidth="1"/>
    <col min="1538" max="1538" width="8.44140625" style="18" customWidth="1"/>
    <col min="1539" max="1540" width="7.6640625" style="18" customWidth="1"/>
    <col min="1541" max="1541" width="8.44140625" style="18" customWidth="1"/>
    <col min="1542" max="1542" width="8.109375" style="18" customWidth="1"/>
    <col min="1543" max="1543" width="8.44140625" style="18" customWidth="1"/>
    <col min="1544" max="1786" width="11.44140625" style="18"/>
    <col min="1787" max="1787" width="1" style="18" customWidth="1"/>
    <col min="1788" max="1788" width="19.33203125" style="18" customWidth="1"/>
    <col min="1789" max="1789" width="11.109375" style="18" customWidth="1"/>
    <col min="1790" max="1790" width="7.6640625" style="18" customWidth="1"/>
    <col min="1791" max="1792" width="8.44140625" style="18" customWidth="1"/>
    <col min="1793" max="1793" width="9.109375" style="18" customWidth="1"/>
    <col min="1794" max="1794" width="8.44140625" style="18" customWidth="1"/>
    <col min="1795" max="1796" width="7.6640625" style="18" customWidth="1"/>
    <col min="1797" max="1797" width="8.44140625" style="18" customWidth="1"/>
    <col min="1798" max="1798" width="8.109375" style="18" customWidth="1"/>
    <col min="1799" max="1799" width="8.44140625" style="18" customWidth="1"/>
    <col min="1800" max="2042" width="11.44140625" style="18"/>
    <col min="2043" max="2043" width="1" style="18" customWidth="1"/>
    <col min="2044" max="2044" width="19.33203125" style="18" customWidth="1"/>
    <col min="2045" max="2045" width="11.109375" style="18" customWidth="1"/>
    <col min="2046" max="2046" width="7.6640625" style="18" customWidth="1"/>
    <col min="2047" max="2048" width="8.44140625" style="18" customWidth="1"/>
    <col min="2049" max="2049" width="9.109375" style="18" customWidth="1"/>
    <col min="2050" max="2050" width="8.44140625" style="18" customWidth="1"/>
    <col min="2051" max="2052" width="7.6640625" style="18" customWidth="1"/>
    <col min="2053" max="2053" width="8.44140625" style="18" customWidth="1"/>
    <col min="2054" max="2054" width="8.109375" style="18" customWidth="1"/>
    <col min="2055" max="2055" width="8.44140625" style="18" customWidth="1"/>
    <col min="2056" max="2298" width="11.44140625" style="18"/>
    <col min="2299" max="2299" width="1" style="18" customWidth="1"/>
    <col min="2300" max="2300" width="19.33203125" style="18" customWidth="1"/>
    <col min="2301" max="2301" width="11.109375" style="18" customWidth="1"/>
    <col min="2302" max="2302" width="7.6640625" style="18" customWidth="1"/>
    <col min="2303" max="2304" width="8.44140625" style="18" customWidth="1"/>
    <col min="2305" max="2305" width="9.109375" style="18" customWidth="1"/>
    <col min="2306" max="2306" width="8.44140625" style="18" customWidth="1"/>
    <col min="2307" max="2308" width="7.6640625" style="18" customWidth="1"/>
    <col min="2309" max="2309" width="8.44140625" style="18" customWidth="1"/>
    <col min="2310" max="2310" width="8.109375" style="18" customWidth="1"/>
    <col min="2311" max="2311" width="8.44140625" style="18" customWidth="1"/>
    <col min="2312" max="2554" width="11.44140625" style="18"/>
    <col min="2555" max="2555" width="1" style="18" customWidth="1"/>
    <col min="2556" max="2556" width="19.33203125" style="18" customWidth="1"/>
    <col min="2557" max="2557" width="11.109375" style="18" customWidth="1"/>
    <col min="2558" max="2558" width="7.6640625" style="18" customWidth="1"/>
    <col min="2559" max="2560" width="8.44140625" style="18" customWidth="1"/>
    <col min="2561" max="2561" width="9.109375" style="18" customWidth="1"/>
    <col min="2562" max="2562" width="8.44140625" style="18" customWidth="1"/>
    <col min="2563" max="2564" width="7.6640625" style="18" customWidth="1"/>
    <col min="2565" max="2565" width="8.44140625" style="18" customWidth="1"/>
    <col min="2566" max="2566" width="8.109375" style="18" customWidth="1"/>
    <col min="2567" max="2567" width="8.44140625" style="18" customWidth="1"/>
    <col min="2568" max="2810" width="11.44140625" style="18"/>
    <col min="2811" max="2811" width="1" style="18" customWidth="1"/>
    <col min="2812" max="2812" width="19.33203125" style="18" customWidth="1"/>
    <col min="2813" max="2813" width="11.109375" style="18" customWidth="1"/>
    <col min="2814" max="2814" width="7.6640625" style="18" customWidth="1"/>
    <col min="2815" max="2816" width="8.44140625" style="18" customWidth="1"/>
    <col min="2817" max="2817" width="9.109375" style="18" customWidth="1"/>
    <col min="2818" max="2818" width="8.44140625" style="18" customWidth="1"/>
    <col min="2819" max="2820" width="7.6640625" style="18" customWidth="1"/>
    <col min="2821" max="2821" width="8.44140625" style="18" customWidth="1"/>
    <col min="2822" max="2822" width="8.109375" style="18" customWidth="1"/>
    <col min="2823" max="2823" width="8.44140625" style="18" customWidth="1"/>
    <col min="2824" max="3066" width="11.44140625" style="18"/>
    <col min="3067" max="3067" width="1" style="18" customWidth="1"/>
    <col min="3068" max="3068" width="19.33203125" style="18" customWidth="1"/>
    <col min="3069" max="3069" width="11.109375" style="18" customWidth="1"/>
    <col min="3070" max="3070" width="7.6640625" style="18" customWidth="1"/>
    <col min="3071" max="3072" width="8.44140625" style="18" customWidth="1"/>
    <col min="3073" max="3073" width="9.109375" style="18" customWidth="1"/>
    <col min="3074" max="3074" width="8.44140625" style="18" customWidth="1"/>
    <col min="3075" max="3076" width="7.6640625" style="18" customWidth="1"/>
    <col min="3077" max="3077" width="8.44140625" style="18" customWidth="1"/>
    <col min="3078" max="3078" width="8.109375" style="18" customWidth="1"/>
    <col min="3079" max="3079" width="8.44140625" style="18" customWidth="1"/>
    <col min="3080" max="3322" width="11.44140625" style="18"/>
    <col min="3323" max="3323" width="1" style="18" customWidth="1"/>
    <col min="3324" max="3324" width="19.33203125" style="18" customWidth="1"/>
    <col min="3325" max="3325" width="11.109375" style="18" customWidth="1"/>
    <col min="3326" max="3326" width="7.6640625" style="18" customWidth="1"/>
    <col min="3327" max="3328" width="8.44140625" style="18" customWidth="1"/>
    <col min="3329" max="3329" width="9.109375" style="18" customWidth="1"/>
    <col min="3330" max="3330" width="8.44140625" style="18" customWidth="1"/>
    <col min="3331" max="3332" width="7.6640625" style="18" customWidth="1"/>
    <col min="3333" max="3333" width="8.44140625" style="18" customWidth="1"/>
    <col min="3334" max="3334" width="8.109375" style="18" customWidth="1"/>
    <col min="3335" max="3335" width="8.44140625" style="18" customWidth="1"/>
    <col min="3336" max="3578" width="11.44140625" style="18"/>
    <col min="3579" max="3579" width="1" style="18" customWidth="1"/>
    <col min="3580" max="3580" width="19.33203125" style="18" customWidth="1"/>
    <col min="3581" max="3581" width="11.109375" style="18" customWidth="1"/>
    <col min="3582" max="3582" width="7.6640625" style="18" customWidth="1"/>
    <col min="3583" max="3584" width="8.44140625" style="18" customWidth="1"/>
    <col min="3585" max="3585" width="9.109375" style="18" customWidth="1"/>
    <col min="3586" max="3586" width="8.44140625" style="18" customWidth="1"/>
    <col min="3587" max="3588" width="7.6640625" style="18" customWidth="1"/>
    <col min="3589" max="3589" width="8.44140625" style="18" customWidth="1"/>
    <col min="3590" max="3590" width="8.109375" style="18" customWidth="1"/>
    <col min="3591" max="3591" width="8.44140625" style="18" customWidth="1"/>
    <col min="3592" max="3834" width="11.44140625" style="18"/>
    <col min="3835" max="3835" width="1" style="18" customWidth="1"/>
    <col min="3836" max="3836" width="19.33203125" style="18" customWidth="1"/>
    <col min="3837" max="3837" width="11.109375" style="18" customWidth="1"/>
    <col min="3838" max="3838" width="7.6640625" style="18" customWidth="1"/>
    <col min="3839" max="3840" width="8.44140625" style="18" customWidth="1"/>
    <col min="3841" max="3841" width="9.109375" style="18" customWidth="1"/>
    <col min="3842" max="3842" width="8.44140625" style="18" customWidth="1"/>
    <col min="3843" max="3844" width="7.6640625" style="18" customWidth="1"/>
    <col min="3845" max="3845" width="8.44140625" style="18" customWidth="1"/>
    <col min="3846" max="3846" width="8.109375" style="18" customWidth="1"/>
    <col min="3847" max="3847" width="8.44140625" style="18" customWidth="1"/>
    <col min="3848" max="4090" width="11.44140625" style="18"/>
    <col min="4091" max="4091" width="1" style="18" customWidth="1"/>
    <col min="4092" max="4092" width="19.33203125" style="18" customWidth="1"/>
    <col min="4093" max="4093" width="11.109375" style="18" customWidth="1"/>
    <col min="4094" max="4094" width="7.6640625" style="18" customWidth="1"/>
    <col min="4095" max="4096" width="8.44140625" style="18" customWidth="1"/>
    <col min="4097" max="4097" width="9.109375" style="18" customWidth="1"/>
    <col min="4098" max="4098" width="8.44140625" style="18" customWidth="1"/>
    <col min="4099" max="4100" width="7.6640625" style="18" customWidth="1"/>
    <col min="4101" max="4101" width="8.44140625" style="18" customWidth="1"/>
    <col min="4102" max="4102" width="8.109375" style="18" customWidth="1"/>
    <col min="4103" max="4103" width="8.44140625" style="18" customWidth="1"/>
    <col min="4104" max="4346" width="11.44140625" style="18"/>
    <col min="4347" max="4347" width="1" style="18" customWidth="1"/>
    <col min="4348" max="4348" width="19.33203125" style="18" customWidth="1"/>
    <col min="4349" max="4349" width="11.109375" style="18" customWidth="1"/>
    <col min="4350" max="4350" width="7.6640625" style="18" customWidth="1"/>
    <col min="4351" max="4352" width="8.44140625" style="18" customWidth="1"/>
    <col min="4353" max="4353" width="9.109375" style="18" customWidth="1"/>
    <col min="4354" max="4354" width="8.44140625" style="18" customWidth="1"/>
    <col min="4355" max="4356" width="7.6640625" style="18" customWidth="1"/>
    <col min="4357" max="4357" width="8.44140625" style="18" customWidth="1"/>
    <col min="4358" max="4358" width="8.109375" style="18" customWidth="1"/>
    <col min="4359" max="4359" width="8.44140625" style="18" customWidth="1"/>
    <col min="4360" max="4602" width="11.44140625" style="18"/>
    <col min="4603" max="4603" width="1" style="18" customWidth="1"/>
    <col min="4604" max="4604" width="19.33203125" style="18" customWidth="1"/>
    <col min="4605" max="4605" width="11.109375" style="18" customWidth="1"/>
    <col min="4606" max="4606" width="7.6640625" style="18" customWidth="1"/>
    <col min="4607" max="4608" width="8.44140625" style="18" customWidth="1"/>
    <col min="4609" max="4609" width="9.109375" style="18" customWidth="1"/>
    <col min="4610" max="4610" width="8.44140625" style="18" customWidth="1"/>
    <col min="4611" max="4612" width="7.6640625" style="18" customWidth="1"/>
    <col min="4613" max="4613" width="8.44140625" style="18" customWidth="1"/>
    <col min="4614" max="4614" width="8.109375" style="18" customWidth="1"/>
    <col min="4615" max="4615" width="8.44140625" style="18" customWidth="1"/>
    <col min="4616" max="4858" width="11.44140625" style="18"/>
    <col min="4859" max="4859" width="1" style="18" customWidth="1"/>
    <col min="4860" max="4860" width="19.33203125" style="18" customWidth="1"/>
    <col min="4861" max="4861" width="11.109375" style="18" customWidth="1"/>
    <col min="4862" max="4862" width="7.6640625" style="18" customWidth="1"/>
    <col min="4863" max="4864" width="8.44140625" style="18" customWidth="1"/>
    <col min="4865" max="4865" width="9.109375" style="18" customWidth="1"/>
    <col min="4866" max="4866" width="8.44140625" style="18" customWidth="1"/>
    <col min="4867" max="4868" width="7.6640625" style="18" customWidth="1"/>
    <col min="4869" max="4869" width="8.44140625" style="18" customWidth="1"/>
    <col min="4870" max="4870" width="8.109375" style="18" customWidth="1"/>
    <col min="4871" max="4871" width="8.44140625" style="18" customWidth="1"/>
    <col min="4872" max="5114" width="11.44140625" style="18"/>
    <col min="5115" max="5115" width="1" style="18" customWidth="1"/>
    <col min="5116" max="5116" width="19.33203125" style="18" customWidth="1"/>
    <col min="5117" max="5117" width="11.109375" style="18" customWidth="1"/>
    <col min="5118" max="5118" width="7.6640625" style="18" customWidth="1"/>
    <col min="5119" max="5120" width="8.44140625" style="18" customWidth="1"/>
    <col min="5121" max="5121" width="9.109375" style="18" customWidth="1"/>
    <col min="5122" max="5122" width="8.44140625" style="18" customWidth="1"/>
    <col min="5123" max="5124" width="7.6640625" style="18" customWidth="1"/>
    <col min="5125" max="5125" width="8.44140625" style="18" customWidth="1"/>
    <col min="5126" max="5126" width="8.109375" style="18" customWidth="1"/>
    <col min="5127" max="5127" width="8.44140625" style="18" customWidth="1"/>
    <col min="5128" max="5370" width="11.44140625" style="18"/>
    <col min="5371" max="5371" width="1" style="18" customWidth="1"/>
    <col min="5372" max="5372" width="19.33203125" style="18" customWidth="1"/>
    <col min="5373" max="5373" width="11.109375" style="18" customWidth="1"/>
    <col min="5374" max="5374" width="7.6640625" style="18" customWidth="1"/>
    <col min="5375" max="5376" width="8.44140625" style="18" customWidth="1"/>
    <col min="5377" max="5377" width="9.109375" style="18" customWidth="1"/>
    <col min="5378" max="5378" width="8.44140625" style="18" customWidth="1"/>
    <col min="5379" max="5380" width="7.6640625" style="18" customWidth="1"/>
    <col min="5381" max="5381" width="8.44140625" style="18" customWidth="1"/>
    <col min="5382" max="5382" width="8.109375" style="18" customWidth="1"/>
    <col min="5383" max="5383" width="8.44140625" style="18" customWidth="1"/>
    <col min="5384" max="5626" width="11.44140625" style="18"/>
    <col min="5627" max="5627" width="1" style="18" customWidth="1"/>
    <col min="5628" max="5628" width="19.33203125" style="18" customWidth="1"/>
    <col min="5629" max="5629" width="11.109375" style="18" customWidth="1"/>
    <col min="5630" max="5630" width="7.6640625" style="18" customWidth="1"/>
    <col min="5631" max="5632" width="8.44140625" style="18" customWidth="1"/>
    <col min="5633" max="5633" width="9.109375" style="18" customWidth="1"/>
    <col min="5634" max="5634" width="8.44140625" style="18" customWidth="1"/>
    <col min="5635" max="5636" width="7.6640625" style="18" customWidth="1"/>
    <col min="5637" max="5637" width="8.44140625" style="18" customWidth="1"/>
    <col min="5638" max="5638" width="8.109375" style="18" customWidth="1"/>
    <col min="5639" max="5639" width="8.44140625" style="18" customWidth="1"/>
    <col min="5640" max="5882" width="11.44140625" style="18"/>
    <col min="5883" max="5883" width="1" style="18" customWidth="1"/>
    <col min="5884" max="5884" width="19.33203125" style="18" customWidth="1"/>
    <col min="5885" max="5885" width="11.109375" style="18" customWidth="1"/>
    <col min="5886" max="5886" width="7.6640625" style="18" customWidth="1"/>
    <col min="5887" max="5888" width="8.44140625" style="18" customWidth="1"/>
    <col min="5889" max="5889" width="9.109375" style="18" customWidth="1"/>
    <col min="5890" max="5890" width="8.44140625" style="18" customWidth="1"/>
    <col min="5891" max="5892" width="7.6640625" style="18" customWidth="1"/>
    <col min="5893" max="5893" width="8.44140625" style="18" customWidth="1"/>
    <col min="5894" max="5894" width="8.109375" style="18" customWidth="1"/>
    <col min="5895" max="5895" width="8.44140625" style="18" customWidth="1"/>
    <col min="5896" max="6138" width="11.44140625" style="18"/>
    <col min="6139" max="6139" width="1" style="18" customWidth="1"/>
    <col min="6140" max="6140" width="19.33203125" style="18" customWidth="1"/>
    <col min="6141" max="6141" width="11.109375" style="18" customWidth="1"/>
    <col min="6142" max="6142" width="7.6640625" style="18" customWidth="1"/>
    <col min="6143" max="6144" width="8.44140625" style="18" customWidth="1"/>
    <col min="6145" max="6145" width="9.109375" style="18" customWidth="1"/>
    <col min="6146" max="6146" width="8.44140625" style="18" customWidth="1"/>
    <col min="6147" max="6148" width="7.6640625" style="18" customWidth="1"/>
    <col min="6149" max="6149" width="8.44140625" style="18" customWidth="1"/>
    <col min="6150" max="6150" width="8.109375" style="18" customWidth="1"/>
    <col min="6151" max="6151" width="8.44140625" style="18" customWidth="1"/>
    <col min="6152" max="6394" width="11.44140625" style="18"/>
    <col min="6395" max="6395" width="1" style="18" customWidth="1"/>
    <col min="6396" max="6396" width="19.33203125" style="18" customWidth="1"/>
    <col min="6397" max="6397" width="11.109375" style="18" customWidth="1"/>
    <col min="6398" max="6398" width="7.6640625" style="18" customWidth="1"/>
    <col min="6399" max="6400" width="8.44140625" style="18" customWidth="1"/>
    <col min="6401" max="6401" width="9.109375" style="18" customWidth="1"/>
    <col min="6402" max="6402" width="8.44140625" style="18" customWidth="1"/>
    <col min="6403" max="6404" width="7.6640625" style="18" customWidth="1"/>
    <col min="6405" max="6405" width="8.44140625" style="18" customWidth="1"/>
    <col min="6406" max="6406" width="8.109375" style="18" customWidth="1"/>
    <col min="6407" max="6407" width="8.44140625" style="18" customWidth="1"/>
    <col min="6408" max="6650" width="11.44140625" style="18"/>
    <col min="6651" max="6651" width="1" style="18" customWidth="1"/>
    <col min="6652" max="6652" width="19.33203125" style="18" customWidth="1"/>
    <col min="6653" max="6653" width="11.109375" style="18" customWidth="1"/>
    <col min="6654" max="6654" width="7.6640625" style="18" customWidth="1"/>
    <col min="6655" max="6656" width="8.44140625" style="18" customWidth="1"/>
    <col min="6657" max="6657" width="9.109375" style="18" customWidth="1"/>
    <col min="6658" max="6658" width="8.44140625" style="18" customWidth="1"/>
    <col min="6659" max="6660" width="7.6640625" style="18" customWidth="1"/>
    <col min="6661" max="6661" width="8.44140625" style="18" customWidth="1"/>
    <col min="6662" max="6662" width="8.109375" style="18" customWidth="1"/>
    <col min="6663" max="6663" width="8.44140625" style="18" customWidth="1"/>
    <col min="6664" max="6906" width="11.44140625" style="18"/>
    <col min="6907" max="6907" width="1" style="18" customWidth="1"/>
    <col min="6908" max="6908" width="19.33203125" style="18" customWidth="1"/>
    <col min="6909" max="6909" width="11.109375" style="18" customWidth="1"/>
    <col min="6910" max="6910" width="7.6640625" style="18" customWidth="1"/>
    <col min="6911" max="6912" width="8.44140625" style="18" customWidth="1"/>
    <col min="6913" max="6913" width="9.109375" style="18" customWidth="1"/>
    <col min="6914" max="6914" width="8.44140625" style="18" customWidth="1"/>
    <col min="6915" max="6916" width="7.6640625" style="18" customWidth="1"/>
    <col min="6917" max="6917" width="8.44140625" style="18" customWidth="1"/>
    <col min="6918" max="6918" width="8.109375" style="18" customWidth="1"/>
    <col min="6919" max="6919" width="8.44140625" style="18" customWidth="1"/>
    <col min="6920" max="7162" width="11.44140625" style="18"/>
    <col min="7163" max="7163" width="1" style="18" customWidth="1"/>
    <col min="7164" max="7164" width="19.33203125" style="18" customWidth="1"/>
    <col min="7165" max="7165" width="11.109375" style="18" customWidth="1"/>
    <col min="7166" max="7166" width="7.6640625" style="18" customWidth="1"/>
    <col min="7167" max="7168" width="8.44140625" style="18" customWidth="1"/>
    <col min="7169" max="7169" width="9.109375" style="18" customWidth="1"/>
    <col min="7170" max="7170" width="8.44140625" style="18" customWidth="1"/>
    <col min="7171" max="7172" width="7.6640625" style="18" customWidth="1"/>
    <col min="7173" max="7173" width="8.44140625" style="18" customWidth="1"/>
    <col min="7174" max="7174" width="8.109375" style="18" customWidth="1"/>
    <col min="7175" max="7175" width="8.44140625" style="18" customWidth="1"/>
    <col min="7176" max="7418" width="11.44140625" style="18"/>
    <col min="7419" max="7419" width="1" style="18" customWidth="1"/>
    <col min="7420" max="7420" width="19.33203125" style="18" customWidth="1"/>
    <col min="7421" max="7421" width="11.109375" style="18" customWidth="1"/>
    <col min="7422" max="7422" width="7.6640625" style="18" customWidth="1"/>
    <col min="7423" max="7424" width="8.44140625" style="18" customWidth="1"/>
    <col min="7425" max="7425" width="9.109375" style="18" customWidth="1"/>
    <col min="7426" max="7426" width="8.44140625" style="18" customWidth="1"/>
    <col min="7427" max="7428" width="7.6640625" style="18" customWidth="1"/>
    <col min="7429" max="7429" width="8.44140625" style="18" customWidth="1"/>
    <col min="7430" max="7430" width="8.109375" style="18" customWidth="1"/>
    <col min="7431" max="7431" width="8.44140625" style="18" customWidth="1"/>
    <col min="7432" max="7674" width="11.44140625" style="18"/>
    <col min="7675" max="7675" width="1" style="18" customWidth="1"/>
    <col min="7676" max="7676" width="19.33203125" style="18" customWidth="1"/>
    <col min="7677" max="7677" width="11.109375" style="18" customWidth="1"/>
    <col min="7678" max="7678" width="7.6640625" style="18" customWidth="1"/>
    <col min="7679" max="7680" width="8.44140625" style="18" customWidth="1"/>
    <col min="7681" max="7681" width="9.109375" style="18" customWidth="1"/>
    <col min="7682" max="7682" width="8.44140625" style="18" customWidth="1"/>
    <col min="7683" max="7684" width="7.6640625" style="18" customWidth="1"/>
    <col min="7685" max="7685" width="8.44140625" style="18" customWidth="1"/>
    <col min="7686" max="7686" width="8.109375" style="18" customWidth="1"/>
    <col min="7687" max="7687" width="8.44140625" style="18" customWidth="1"/>
    <col min="7688" max="7930" width="11.44140625" style="18"/>
    <col min="7931" max="7931" width="1" style="18" customWidth="1"/>
    <col min="7932" max="7932" width="19.33203125" style="18" customWidth="1"/>
    <col min="7933" max="7933" width="11.109375" style="18" customWidth="1"/>
    <col min="7934" max="7934" width="7.6640625" style="18" customWidth="1"/>
    <col min="7935" max="7936" width="8.44140625" style="18" customWidth="1"/>
    <col min="7937" max="7937" width="9.109375" style="18" customWidth="1"/>
    <col min="7938" max="7938" width="8.44140625" style="18" customWidth="1"/>
    <col min="7939" max="7940" width="7.6640625" style="18" customWidth="1"/>
    <col min="7941" max="7941" width="8.44140625" style="18" customWidth="1"/>
    <col min="7942" max="7942" width="8.109375" style="18" customWidth="1"/>
    <col min="7943" max="7943" width="8.44140625" style="18" customWidth="1"/>
    <col min="7944" max="8186" width="11.44140625" style="18"/>
    <col min="8187" max="8187" width="1" style="18" customWidth="1"/>
    <col min="8188" max="8188" width="19.33203125" style="18" customWidth="1"/>
    <col min="8189" max="8189" width="11.109375" style="18" customWidth="1"/>
    <col min="8190" max="8190" width="7.6640625" style="18" customWidth="1"/>
    <col min="8191" max="8192" width="8.44140625" style="18" customWidth="1"/>
    <col min="8193" max="8193" width="9.109375" style="18" customWidth="1"/>
    <col min="8194" max="8194" width="8.44140625" style="18" customWidth="1"/>
    <col min="8195" max="8196" width="7.6640625" style="18" customWidth="1"/>
    <col min="8197" max="8197" width="8.44140625" style="18" customWidth="1"/>
    <col min="8198" max="8198" width="8.109375" style="18" customWidth="1"/>
    <col min="8199" max="8199" width="8.44140625" style="18" customWidth="1"/>
    <col min="8200" max="8442" width="11.44140625" style="18"/>
    <col min="8443" max="8443" width="1" style="18" customWidth="1"/>
    <col min="8444" max="8444" width="19.33203125" style="18" customWidth="1"/>
    <col min="8445" max="8445" width="11.109375" style="18" customWidth="1"/>
    <col min="8446" max="8446" width="7.6640625" style="18" customWidth="1"/>
    <col min="8447" max="8448" width="8.44140625" style="18" customWidth="1"/>
    <col min="8449" max="8449" width="9.109375" style="18" customWidth="1"/>
    <col min="8450" max="8450" width="8.44140625" style="18" customWidth="1"/>
    <col min="8451" max="8452" width="7.6640625" style="18" customWidth="1"/>
    <col min="8453" max="8453" width="8.44140625" style="18" customWidth="1"/>
    <col min="8454" max="8454" width="8.109375" style="18" customWidth="1"/>
    <col min="8455" max="8455" width="8.44140625" style="18" customWidth="1"/>
    <col min="8456" max="8698" width="11.44140625" style="18"/>
    <col min="8699" max="8699" width="1" style="18" customWidth="1"/>
    <col min="8700" max="8700" width="19.33203125" style="18" customWidth="1"/>
    <col min="8701" max="8701" width="11.109375" style="18" customWidth="1"/>
    <col min="8702" max="8702" width="7.6640625" style="18" customWidth="1"/>
    <col min="8703" max="8704" width="8.44140625" style="18" customWidth="1"/>
    <col min="8705" max="8705" width="9.109375" style="18" customWidth="1"/>
    <col min="8706" max="8706" width="8.44140625" style="18" customWidth="1"/>
    <col min="8707" max="8708" width="7.6640625" style="18" customWidth="1"/>
    <col min="8709" max="8709" width="8.44140625" style="18" customWidth="1"/>
    <col min="8710" max="8710" width="8.109375" style="18" customWidth="1"/>
    <col min="8711" max="8711" width="8.44140625" style="18" customWidth="1"/>
    <col min="8712" max="8954" width="11.44140625" style="18"/>
    <col min="8955" max="8955" width="1" style="18" customWidth="1"/>
    <col min="8956" max="8956" width="19.33203125" style="18" customWidth="1"/>
    <col min="8957" max="8957" width="11.109375" style="18" customWidth="1"/>
    <col min="8958" max="8958" width="7.6640625" style="18" customWidth="1"/>
    <col min="8959" max="8960" width="8.44140625" style="18" customWidth="1"/>
    <col min="8961" max="8961" width="9.109375" style="18" customWidth="1"/>
    <col min="8962" max="8962" width="8.44140625" style="18" customWidth="1"/>
    <col min="8963" max="8964" width="7.6640625" style="18" customWidth="1"/>
    <col min="8965" max="8965" width="8.44140625" style="18" customWidth="1"/>
    <col min="8966" max="8966" width="8.109375" style="18" customWidth="1"/>
    <col min="8967" max="8967" width="8.44140625" style="18" customWidth="1"/>
    <col min="8968" max="9210" width="11.44140625" style="18"/>
    <col min="9211" max="9211" width="1" style="18" customWidth="1"/>
    <col min="9212" max="9212" width="19.33203125" style="18" customWidth="1"/>
    <col min="9213" max="9213" width="11.109375" style="18" customWidth="1"/>
    <col min="9214" max="9214" width="7.6640625" style="18" customWidth="1"/>
    <col min="9215" max="9216" width="8.44140625" style="18" customWidth="1"/>
    <col min="9217" max="9217" width="9.109375" style="18" customWidth="1"/>
    <col min="9218" max="9218" width="8.44140625" style="18" customWidth="1"/>
    <col min="9219" max="9220" width="7.6640625" style="18" customWidth="1"/>
    <col min="9221" max="9221" width="8.44140625" style="18" customWidth="1"/>
    <col min="9222" max="9222" width="8.109375" style="18" customWidth="1"/>
    <col min="9223" max="9223" width="8.44140625" style="18" customWidth="1"/>
    <col min="9224" max="9466" width="11.44140625" style="18"/>
    <col min="9467" max="9467" width="1" style="18" customWidth="1"/>
    <col min="9468" max="9468" width="19.33203125" style="18" customWidth="1"/>
    <col min="9469" max="9469" width="11.109375" style="18" customWidth="1"/>
    <col min="9470" max="9470" width="7.6640625" style="18" customWidth="1"/>
    <col min="9471" max="9472" width="8.44140625" style="18" customWidth="1"/>
    <col min="9473" max="9473" width="9.109375" style="18" customWidth="1"/>
    <col min="9474" max="9474" width="8.44140625" style="18" customWidth="1"/>
    <col min="9475" max="9476" width="7.6640625" style="18" customWidth="1"/>
    <col min="9477" max="9477" width="8.44140625" style="18" customWidth="1"/>
    <col min="9478" max="9478" width="8.109375" style="18" customWidth="1"/>
    <col min="9479" max="9479" width="8.44140625" style="18" customWidth="1"/>
    <col min="9480" max="9722" width="11.44140625" style="18"/>
    <col min="9723" max="9723" width="1" style="18" customWidth="1"/>
    <col min="9724" max="9724" width="19.33203125" style="18" customWidth="1"/>
    <col min="9725" max="9725" width="11.109375" style="18" customWidth="1"/>
    <col min="9726" max="9726" width="7.6640625" style="18" customWidth="1"/>
    <col min="9727" max="9728" width="8.44140625" style="18" customWidth="1"/>
    <col min="9729" max="9729" width="9.109375" style="18" customWidth="1"/>
    <col min="9730" max="9730" width="8.44140625" style="18" customWidth="1"/>
    <col min="9731" max="9732" width="7.6640625" style="18" customWidth="1"/>
    <col min="9733" max="9733" width="8.44140625" style="18" customWidth="1"/>
    <col min="9734" max="9734" width="8.109375" style="18" customWidth="1"/>
    <col min="9735" max="9735" width="8.44140625" style="18" customWidth="1"/>
    <col min="9736" max="9978" width="11.44140625" style="18"/>
    <col min="9979" max="9979" width="1" style="18" customWidth="1"/>
    <col min="9980" max="9980" width="19.33203125" style="18" customWidth="1"/>
    <col min="9981" max="9981" width="11.109375" style="18" customWidth="1"/>
    <col min="9982" max="9982" width="7.6640625" style="18" customWidth="1"/>
    <col min="9983" max="9984" width="8.44140625" style="18" customWidth="1"/>
    <col min="9985" max="9985" width="9.109375" style="18" customWidth="1"/>
    <col min="9986" max="9986" width="8.44140625" style="18" customWidth="1"/>
    <col min="9987" max="9988" width="7.6640625" style="18" customWidth="1"/>
    <col min="9989" max="9989" width="8.44140625" style="18" customWidth="1"/>
    <col min="9990" max="9990" width="8.109375" style="18" customWidth="1"/>
    <col min="9991" max="9991" width="8.44140625" style="18" customWidth="1"/>
    <col min="9992" max="10234" width="11.44140625" style="18"/>
    <col min="10235" max="10235" width="1" style="18" customWidth="1"/>
    <col min="10236" max="10236" width="19.33203125" style="18" customWidth="1"/>
    <col min="10237" max="10237" width="11.109375" style="18" customWidth="1"/>
    <col min="10238" max="10238" width="7.6640625" style="18" customWidth="1"/>
    <col min="10239" max="10240" width="8.44140625" style="18" customWidth="1"/>
    <col min="10241" max="10241" width="9.109375" style="18" customWidth="1"/>
    <col min="10242" max="10242" width="8.44140625" style="18" customWidth="1"/>
    <col min="10243" max="10244" width="7.6640625" style="18" customWidth="1"/>
    <col min="10245" max="10245" width="8.44140625" style="18" customWidth="1"/>
    <col min="10246" max="10246" width="8.109375" style="18" customWidth="1"/>
    <col min="10247" max="10247" width="8.44140625" style="18" customWidth="1"/>
    <col min="10248" max="10490" width="11.44140625" style="18"/>
    <col min="10491" max="10491" width="1" style="18" customWidth="1"/>
    <col min="10492" max="10492" width="19.33203125" style="18" customWidth="1"/>
    <col min="10493" max="10493" width="11.109375" style="18" customWidth="1"/>
    <col min="10494" max="10494" width="7.6640625" style="18" customWidth="1"/>
    <col min="10495" max="10496" width="8.44140625" style="18" customWidth="1"/>
    <col min="10497" max="10497" width="9.109375" style="18" customWidth="1"/>
    <col min="10498" max="10498" width="8.44140625" style="18" customWidth="1"/>
    <col min="10499" max="10500" width="7.6640625" style="18" customWidth="1"/>
    <col min="10501" max="10501" width="8.44140625" style="18" customWidth="1"/>
    <col min="10502" max="10502" width="8.109375" style="18" customWidth="1"/>
    <col min="10503" max="10503" width="8.44140625" style="18" customWidth="1"/>
    <col min="10504" max="10746" width="11.44140625" style="18"/>
    <col min="10747" max="10747" width="1" style="18" customWidth="1"/>
    <col min="10748" max="10748" width="19.33203125" style="18" customWidth="1"/>
    <col min="10749" max="10749" width="11.109375" style="18" customWidth="1"/>
    <col min="10750" max="10750" width="7.6640625" style="18" customWidth="1"/>
    <col min="10751" max="10752" width="8.44140625" style="18" customWidth="1"/>
    <col min="10753" max="10753" width="9.109375" style="18" customWidth="1"/>
    <col min="10754" max="10754" width="8.44140625" style="18" customWidth="1"/>
    <col min="10755" max="10756" width="7.6640625" style="18" customWidth="1"/>
    <col min="10757" max="10757" width="8.44140625" style="18" customWidth="1"/>
    <col min="10758" max="10758" width="8.109375" style="18" customWidth="1"/>
    <col min="10759" max="10759" width="8.44140625" style="18" customWidth="1"/>
    <col min="10760" max="11002" width="11.44140625" style="18"/>
    <col min="11003" max="11003" width="1" style="18" customWidth="1"/>
    <col min="11004" max="11004" width="19.33203125" style="18" customWidth="1"/>
    <col min="11005" max="11005" width="11.109375" style="18" customWidth="1"/>
    <col min="11006" max="11006" width="7.6640625" style="18" customWidth="1"/>
    <col min="11007" max="11008" width="8.44140625" style="18" customWidth="1"/>
    <col min="11009" max="11009" width="9.109375" style="18" customWidth="1"/>
    <col min="11010" max="11010" width="8.44140625" style="18" customWidth="1"/>
    <col min="11011" max="11012" width="7.6640625" style="18" customWidth="1"/>
    <col min="11013" max="11013" width="8.44140625" style="18" customWidth="1"/>
    <col min="11014" max="11014" width="8.109375" style="18" customWidth="1"/>
    <col min="11015" max="11015" width="8.44140625" style="18" customWidth="1"/>
    <col min="11016" max="11258" width="11.44140625" style="18"/>
    <col min="11259" max="11259" width="1" style="18" customWidth="1"/>
    <col min="11260" max="11260" width="19.33203125" style="18" customWidth="1"/>
    <col min="11261" max="11261" width="11.109375" style="18" customWidth="1"/>
    <col min="11262" max="11262" width="7.6640625" style="18" customWidth="1"/>
    <col min="11263" max="11264" width="8.44140625" style="18" customWidth="1"/>
    <col min="11265" max="11265" width="9.109375" style="18" customWidth="1"/>
    <col min="11266" max="11266" width="8.44140625" style="18" customWidth="1"/>
    <col min="11267" max="11268" width="7.6640625" style="18" customWidth="1"/>
    <col min="11269" max="11269" width="8.44140625" style="18" customWidth="1"/>
    <col min="11270" max="11270" width="8.109375" style="18" customWidth="1"/>
    <col min="11271" max="11271" width="8.44140625" style="18" customWidth="1"/>
    <col min="11272" max="11514" width="11.44140625" style="18"/>
    <col min="11515" max="11515" width="1" style="18" customWidth="1"/>
    <col min="11516" max="11516" width="19.33203125" style="18" customWidth="1"/>
    <col min="11517" max="11517" width="11.109375" style="18" customWidth="1"/>
    <col min="11518" max="11518" width="7.6640625" style="18" customWidth="1"/>
    <col min="11519" max="11520" width="8.44140625" style="18" customWidth="1"/>
    <col min="11521" max="11521" width="9.109375" style="18" customWidth="1"/>
    <col min="11522" max="11522" width="8.44140625" style="18" customWidth="1"/>
    <col min="11523" max="11524" width="7.6640625" style="18" customWidth="1"/>
    <col min="11525" max="11525" width="8.44140625" style="18" customWidth="1"/>
    <col min="11526" max="11526" width="8.109375" style="18" customWidth="1"/>
    <col min="11527" max="11527" width="8.44140625" style="18" customWidth="1"/>
    <col min="11528" max="11770" width="11.44140625" style="18"/>
    <col min="11771" max="11771" width="1" style="18" customWidth="1"/>
    <col min="11772" max="11772" width="19.33203125" style="18" customWidth="1"/>
    <col min="11773" max="11773" width="11.109375" style="18" customWidth="1"/>
    <col min="11774" max="11774" width="7.6640625" style="18" customWidth="1"/>
    <col min="11775" max="11776" width="8.44140625" style="18" customWidth="1"/>
    <col min="11777" max="11777" width="9.109375" style="18" customWidth="1"/>
    <col min="11778" max="11778" width="8.44140625" style="18" customWidth="1"/>
    <col min="11779" max="11780" width="7.6640625" style="18" customWidth="1"/>
    <col min="11781" max="11781" width="8.44140625" style="18" customWidth="1"/>
    <col min="11782" max="11782" width="8.109375" style="18" customWidth="1"/>
    <col min="11783" max="11783" width="8.44140625" style="18" customWidth="1"/>
    <col min="11784" max="12026" width="11.44140625" style="18"/>
    <col min="12027" max="12027" width="1" style="18" customWidth="1"/>
    <col min="12028" max="12028" width="19.33203125" style="18" customWidth="1"/>
    <col min="12029" max="12029" width="11.109375" style="18" customWidth="1"/>
    <col min="12030" max="12030" width="7.6640625" style="18" customWidth="1"/>
    <col min="12031" max="12032" width="8.44140625" style="18" customWidth="1"/>
    <col min="12033" max="12033" width="9.109375" style="18" customWidth="1"/>
    <col min="12034" max="12034" width="8.44140625" style="18" customWidth="1"/>
    <col min="12035" max="12036" width="7.6640625" style="18" customWidth="1"/>
    <col min="12037" max="12037" width="8.44140625" style="18" customWidth="1"/>
    <col min="12038" max="12038" width="8.109375" style="18" customWidth="1"/>
    <col min="12039" max="12039" width="8.44140625" style="18" customWidth="1"/>
    <col min="12040" max="12282" width="11.44140625" style="18"/>
    <col min="12283" max="12283" width="1" style="18" customWidth="1"/>
    <col min="12284" max="12284" width="19.33203125" style="18" customWidth="1"/>
    <col min="12285" max="12285" width="11.109375" style="18" customWidth="1"/>
    <col min="12286" max="12286" width="7.6640625" style="18" customWidth="1"/>
    <col min="12287" max="12288" width="8.44140625" style="18" customWidth="1"/>
    <col min="12289" max="12289" width="9.109375" style="18" customWidth="1"/>
    <col min="12290" max="12290" width="8.44140625" style="18" customWidth="1"/>
    <col min="12291" max="12292" width="7.6640625" style="18" customWidth="1"/>
    <col min="12293" max="12293" width="8.44140625" style="18" customWidth="1"/>
    <col min="12294" max="12294" width="8.109375" style="18" customWidth="1"/>
    <col min="12295" max="12295" width="8.44140625" style="18" customWidth="1"/>
    <col min="12296" max="12538" width="11.44140625" style="18"/>
    <col min="12539" max="12539" width="1" style="18" customWidth="1"/>
    <col min="12540" max="12540" width="19.33203125" style="18" customWidth="1"/>
    <col min="12541" max="12541" width="11.109375" style="18" customWidth="1"/>
    <col min="12542" max="12542" width="7.6640625" style="18" customWidth="1"/>
    <col min="12543" max="12544" width="8.44140625" style="18" customWidth="1"/>
    <col min="12545" max="12545" width="9.109375" style="18" customWidth="1"/>
    <col min="12546" max="12546" width="8.44140625" style="18" customWidth="1"/>
    <col min="12547" max="12548" width="7.6640625" style="18" customWidth="1"/>
    <col min="12549" max="12549" width="8.44140625" style="18" customWidth="1"/>
    <col min="12550" max="12550" width="8.109375" style="18" customWidth="1"/>
    <col min="12551" max="12551" width="8.44140625" style="18" customWidth="1"/>
    <col min="12552" max="12794" width="11.44140625" style="18"/>
    <col min="12795" max="12795" width="1" style="18" customWidth="1"/>
    <col min="12796" max="12796" width="19.33203125" style="18" customWidth="1"/>
    <col min="12797" max="12797" width="11.109375" style="18" customWidth="1"/>
    <col min="12798" max="12798" width="7.6640625" style="18" customWidth="1"/>
    <col min="12799" max="12800" width="8.44140625" style="18" customWidth="1"/>
    <col min="12801" max="12801" width="9.109375" style="18" customWidth="1"/>
    <col min="12802" max="12802" width="8.44140625" style="18" customWidth="1"/>
    <col min="12803" max="12804" width="7.6640625" style="18" customWidth="1"/>
    <col min="12805" max="12805" width="8.44140625" style="18" customWidth="1"/>
    <col min="12806" max="12806" width="8.109375" style="18" customWidth="1"/>
    <col min="12807" max="12807" width="8.44140625" style="18" customWidth="1"/>
    <col min="12808" max="13050" width="11.44140625" style="18"/>
    <col min="13051" max="13051" width="1" style="18" customWidth="1"/>
    <col min="13052" max="13052" width="19.33203125" style="18" customWidth="1"/>
    <col min="13053" max="13053" width="11.109375" style="18" customWidth="1"/>
    <col min="13054" max="13054" width="7.6640625" style="18" customWidth="1"/>
    <col min="13055" max="13056" width="8.44140625" style="18" customWidth="1"/>
    <col min="13057" max="13057" width="9.109375" style="18" customWidth="1"/>
    <col min="13058" max="13058" width="8.44140625" style="18" customWidth="1"/>
    <col min="13059" max="13060" width="7.6640625" style="18" customWidth="1"/>
    <col min="13061" max="13061" width="8.44140625" style="18" customWidth="1"/>
    <col min="13062" max="13062" width="8.109375" style="18" customWidth="1"/>
    <col min="13063" max="13063" width="8.44140625" style="18" customWidth="1"/>
    <col min="13064" max="13306" width="11.44140625" style="18"/>
    <col min="13307" max="13307" width="1" style="18" customWidth="1"/>
    <col min="13308" max="13308" width="19.33203125" style="18" customWidth="1"/>
    <col min="13309" max="13309" width="11.109375" style="18" customWidth="1"/>
    <col min="13310" max="13310" width="7.6640625" style="18" customWidth="1"/>
    <col min="13311" max="13312" width="8.44140625" style="18" customWidth="1"/>
    <col min="13313" max="13313" width="9.109375" style="18" customWidth="1"/>
    <col min="13314" max="13314" width="8.44140625" style="18" customWidth="1"/>
    <col min="13315" max="13316" width="7.6640625" style="18" customWidth="1"/>
    <col min="13317" max="13317" width="8.44140625" style="18" customWidth="1"/>
    <col min="13318" max="13318" width="8.109375" style="18" customWidth="1"/>
    <col min="13319" max="13319" width="8.44140625" style="18" customWidth="1"/>
    <col min="13320" max="13562" width="11.44140625" style="18"/>
    <col min="13563" max="13563" width="1" style="18" customWidth="1"/>
    <col min="13564" max="13564" width="19.33203125" style="18" customWidth="1"/>
    <col min="13565" max="13565" width="11.109375" style="18" customWidth="1"/>
    <col min="13566" max="13566" width="7.6640625" style="18" customWidth="1"/>
    <col min="13567" max="13568" width="8.44140625" style="18" customWidth="1"/>
    <col min="13569" max="13569" width="9.109375" style="18" customWidth="1"/>
    <col min="13570" max="13570" width="8.44140625" style="18" customWidth="1"/>
    <col min="13571" max="13572" width="7.6640625" style="18" customWidth="1"/>
    <col min="13573" max="13573" width="8.44140625" style="18" customWidth="1"/>
    <col min="13574" max="13574" width="8.109375" style="18" customWidth="1"/>
    <col min="13575" max="13575" width="8.44140625" style="18" customWidth="1"/>
    <col min="13576" max="13818" width="11.44140625" style="18"/>
    <col min="13819" max="13819" width="1" style="18" customWidth="1"/>
    <col min="13820" max="13820" width="19.33203125" style="18" customWidth="1"/>
    <col min="13821" max="13821" width="11.109375" style="18" customWidth="1"/>
    <col min="13822" max="13822" width="7.6640625" style="18" customWidth="1"/>
    <col min="13823" max="13824" width="8.44140625" style="18" customWidth="1"/>
    <col min="13825" max="13825" width="9.109375" style="18" customWidth="1"/>
    <col min="13826" max="13826" width="8.44140625" style="18" customWidth="1"/>
    <col min="13827" max="13828" width="7.6640625" style="18" customWidth="1"/>
    <col min="13829" max="13829" width="8.44140625" style="18" customWidth="1"/>
    <col min="13830" max="13830" width="8.109375" style="18" customWidth="1"/>
    <col min="13831" max="13831" width="8.44140625" style="18" customWidth="1"/>
    <col min="13832" max="14074" width="11.44140625" style="18"/>
    <col min="14075" max="14075" width="1" style="18" customWidth="1"/>
    <col min="14076" max="14076" width="19.33203125" style="18" customWidth="1"/>
    <col min="14077" max="14077" width="11.109375" style="18" customWidth="1"/>
    <col min="14078" max="14078" width="7.6640625" style="18" customWidth="1"/>
    <col min="14079" max="14080" width="8.44140625" style="18" customWidth="1"/>
    <col min="14081" max="14081" width="9.109375" style="18" customWidth="1"/>
    <col min="14082" max="14082" width="8.44140625" style="18" customWidth="1"/>
    <col min="14083" max="14084" width="7.6640625" style="18" customWidth="1"/>
    <col min="14085" max="14085" width="8.44140625" style="18" customWidth="1"/>
    <col min="14086" max="14086" width="8.109375" style="18" customWidth="1"/>
    <col min="14087" max="14087" width="8.44140625" style="18" customWidth="1"/>
    <col min="14088" max="14330" width="11.44140625" style="18"/>
    <col min="14331" max="14331" width="1" style="18" customWidth="1"/>
    <col min="14332" max="14332" width="19.33203125" style="18" customWidth="1"/>
    <col min="14333" max="14333" width="11.109375" style="18" customWidth="1"/>
    <col min="14334" max="14334" width="7.6640625" style="18" customWidth="1"/>
    <col min="14335" max="14336" width="8.44140625" style="18" customWidth="1"/>
    <col min="14337" max="14337" width="9.109375" style="18" customWidth="1"/>
    <col min="14338" max="14338" width="8.44140625" style="18" customWidth="1"/>
    <col min="14339" max="14340" width="7.6640625" style="18" customWidth="1"/>
    <col min="14341" max="14341" width="8.44140625" style="18" customWidth="1"/>
    <col min="14342" max="14342" width="8.109375" style="18" customWidth="1"/>
    <col min="14343" max="14343" width="8.44140625" style="18" customWidth="1"/>
    <col min="14344" max="14586" width="11.44140625" style="18"/>
    <col min="14587" max="14587" width="1" style="18" customWidth="1"/>
    <col min="14588" max="14588" width="19.33203125" style="18" customWidth="1"/>
    <col min="14589" max="14589" width="11.109375" style="18" customWidth="1"/>
    <col min="14590" max="14590" width="7.6640625" style="18" customWidth="1"/>
    <col min="14591" max="14592" width="8.44140625" style="18" customWidth="1"/>
    <col min="14593" max="14593" width="9.109375" style="18" customWidth="1"/>
    <col min="14594" max="14594" width="8.44140625" style="18" customWidth="1"/>
    <col min="14595" max="14596" width="7.6640625" style="18" customWidth="1"/>
    <col min="14597" max="14597" width="8.44140625" style="18" customWidth="1"/>
    <col min="14598" max="14598" width="8.109375" style="18" customWidth="1"/>
    <col min="14599" max="14599" width="8.44140625" style="18" customWidth="1"/>
    <col min="14600" max="14842" width="11.44140625" style="18"/>
    <col min="14843" max="14843" width="1" style="18" customWidth="1"/>
    <col min="14844" max="14844" width="19.33203125" style="18" customWidth="1"/>
    <col min="14845" max="14845" width="11.109375" style="18" customWidth="1"/>
    <col min="14846" max="14846" width="7.6640625" style="18" customWidth="1"/>
    <col min="14847" max="14848" width="8.44140625" style="18" customWidth="1"/>
    <col min="14849" max="14849" width="9.109375" style="18" customWidth="1"/>
    <col min="14850" max="14850" width="8.44140625" style="18" customWidth="1"/>
    <col min="14851" max="14852" width="7.6640625" style="18" customWidth="1"/>
    <col min="14853" max="14853" width="8.44140625" style="18" customWidth="1"/>
    <col min="14854" max="14854" width="8.109375" style="18" customWidth="1"/>
    <col min="14855" max="14855" width="8.44140625" style="18" customWidth="1"/>
    <col min="14856" max="15098" width="11.44140625" style="18"/>
    <col min="15099" max="15099" width="1" style="18" customWidth="1"/>
    <col min="15100" max="15100" width="19.33203125" style="18" customWidth="1"/>
    <col min="15101" max="15101" width="11.109375" style="18" customWidth="1"/>
    <col min="15102" max="15102" width="7.6640625" style="18" customWidth="1"/>
    <col min="15103" max="15104" width="8.44140625" style="18" customWidth="1"/>
    <col min="15105" max="15105" width="9.109375" style="18" customWidth="1"/>
    <col min="15106" max="15106" width="8.44140625" style="18" customWidth="1"/>
    <col min="15107" max="15108" width="7.6640625" style="18" customWidth="1"/>
    <col min="15109" max="15109" width="8.44140625" style="18" customWidth="1"/>
    <col min="15110" max="15110" width="8.109375" style="18" customWidth="1"/>
    <col min="15111" max="15111" width="8.44140625" style="18" customWidth="1"/>
    <col min="15112" max="15354" width="11.44140625" style="18"/>
    <col min="15355" max="15355" width="1" style="18" customWidth="1"/>
    <col min="15356" max="15356" width="19.33203125" style="18" customWidth="1"/>
    <col min="15357" max="15357" width="11.109375" style="18" customWidth="1"/>
    <col min="15358" max="15358" width="7.6640625" style="18" customWidth="1"/>
    <col min="15359" max="15360" width="8.44140625" style="18" customWidth="1"/>
    <col min="15361" max="15361" width="9.109375" style="18" customWidth="1"/>
    <col min="15362" max="15362" width="8.44140625" style="18" customWidth="1"/>
    <col min="15363" max="15364" width="7.6640625" style="18" customWidth="1"/>
    <col min="15365" max="15365" width="8.44140625" style="18" customWidth="1"/>
    <col min="15366" max="15366" width="8.109375" style="18" customWidth="1"/>
    <col min="15367" max="15367" width="8.44140625" style="18" customWidth="1"/>
    <col min="15368" max="15610" width="11.44140625" style="18"/>
    <col min="15611" max="15611" width="1" style="18" customWidth="1"/>
    <col min="15612" max="15612" width="19.33203125" style="18" customWidth="1"/>
    <col min="15613" max="15613" width="11.109375" style="18" customWidth="1"/>
    <col min="15614" max="15614" width="7.6640625" style="18" customWidth="1"/>
    <col min="15615" max="15616" width="8.44140625" style="18" customWidth="1"/>
    <col min="15617" max="15617" width="9.109375" style="18" customWidth="1"/>
    <col min="15618" max="15618" width="8.44140625" style="18" customWidth="1"/>
    <col min="15619" max="15620" width="7.6640625" style="18" customWidth="1"/>
    <col min="15621" max="15621" width="8.44140625" style="18" customWidth="1"/>
    <col min="15622" max="15622" width="8.109375" style="18" customWidth="1"/>
    <col min="15623" max="15623" width="8.44140625" style="18" customWidth="1"/>
    <col min="15624" max="15866" width="11.44140625" style="18"/>
    <col min="15867" max="15867" width="1" style="18" customWidth="1"/>
    <col min="15868" max="15868" width="19.33203125" style="18" customWidth="1"/>
    <col min="15869" max="15869" width="11.109375" style="18" customWidth="1"/>
    <col min="15870" max="15870" width="7.6640625" style="18" customWidth="1"/>
    <col min="15871" max="15872" width="8.44140625" style="18" customWidth="1"/>
    <col min="15873" max="15873" width="9.109375" style="18" customWidth="1"/>
    <col min="15874" max="15874" width="8.44140625" style="18" customWidth="1"/>
    <col min="15875" max="15876" width="7.6640625" style="18" customWidth="1"/>
    <col min="15877" max="15877" width="8.44140625" style="18" customWidth="1"/>
    <col min="15878" max="15878" width="8.109375" style="18" customWidth="1"/>
    <col min="15879" max="15879" width="8.44140625" style="18" customWidth="1"/>
    <col min="15880" max="16122" width="11.44140625" style="18"/>
    <col min="16123" max="16123" width="1" style="18" customWidth="1"/>
    <col min="16124" max="16124" width="19.33203125" style="18" customWidth="1"/>
    <col min="16125" max="16125" width="11.109375" style="18" customWidth="1"/>
    <col min="16126" max="16126" width="7.6640625" style="18" customWidth="1"/>
    <col min="16127" max="16128" width="8.44140625" style="18" customWidth="1"/>
    <col min="16129" max="16129" width="9.109375" style="18" customWidth="1"/>
    <col min="16130" max="16130" width="8.44140625" style="18" customWidth="1"/>
    <col min="16131" max="16132" width="7.6640625" style="18" customWidth="1"/>
    <col min="16133" max="16133" width="8.44140625" style="18" customWidth="1"/>
    <col min="16134" max="16134" width="8.109375" style="18" customWidth="1"/>
    <col min="16135" max="16135" width="8.44140625" style="18" customWidth="1"/>
    <col min="16136" max="16384" width="11.44140625" style="18"/>
  </cols>
  <sheetData>
    <row r="1" spans="2:16" ht="16.350000000000001" customHeight="1"/>
    <row r="2" spans="2:16" ht="16.350000000000001" customHeight="1"/>
    <row r="3" spans="2:16" ht="16.2" customHeight="1"/>
    <row r="4" spans="2:16" ht="16.2" customHeight="1">
      <c r="C4" s="19"/>
    </row>
    <row r="5" spans="2:16" ht="16.2" customHeight="1">
      <c r="C5" s="19"/>
    </row>
    <row r="6" spans="2:16" ht="16.2" customHeight="1">
      <c r="B6" s="39" t="s">
        <v>16</v>
      </c>
      <c r="C6" s="19"/>
    </row>
    <row r="7" spans="2:16" ht="17.100000000000001" customHeight="1">
      <c r="B7" s="40" t="s">
        <v>169</v>
      </c>
      <c r="C7" s="19"/>
      <c r="H7" s="52"/>
      <c r="I7" s="52"/>
      <c r="J7" s="52"/>
      <c r="K7" s="52"/>
      <c r="L7" s="52"/>
      <c r="M7" s="52"/>
      <c r="N7" s="52"/>
      <c r="O7" s="52"/>
    </row>
    <row r="8" spans="2:16" ht="16.2" customHeight="1">
      <c r="B8" s="20"/>
      <c r="C8" s="19"/>
      <c r="H8" s="52"/>
      <c r="I8" s="52"/>
      <c r="J8" s="52"/>
      <c r="K8" s="52"/>
      <c r="L8" s="52"/>
      <c r="M8" s="52"/>
      <c r="N8" s="52"/>
      <c r="O8" s="52"/>
    </row>
    <row r="9" spans="2:16" ht="16.5" customHeight="1">
      <c r="H9" s="54"/>
      <c r="I9" s="54"/>
      <c r="J9" s="54"/>
      <c r="K9" s="54"/>
      <c r="L9" s="54"/>
      <c r="M9" s="54"/>
      <c r="N9" s="54"/>
      <c r="O9" s="54"/>
      <c r="P9" s="54"/>
    </row>
    <row r="10" spans="2:16" ht="22.5" customHeight="1">
      <c r="B10" s="127" t="s">
        <v>89</v>
      </c>
      <c r="C10" s="128"/>
      <c r="D10" s="128"/>
      <c r="E10" s="128"/>
      <c r="F10" s="128"/>
      <c r="G10" s="129"/>
      <c r="H10" s="54"/>
      <c r="I10" s="54"/>
      <c r="J10" s="54"/>
      <c r="K10" s="54"/>
      <c r="L10" s="54"/>
      <c r="M10" s="54"/>
      <c r="N10" s="54"/>
      <c r="O10" s="54"/>
      <c r="P10" s="54"/>
    </row>
    <row r="11" spans="2:16" ht="9.9" customHeight="1">
      <c r="B11" s="21"/>
      <c r="C11" s="21"/>
      <c r="D11" s="21"/>
      <c r="E11" s="21"/>
      <c r="F11" s="21"/>
      <c r="G11" s="21"/>
      <c r="H11" s="54"/>
      <c r="I11" s="54"/>
      <c r="J11" s="54"/>
      <c r="K11" s="54"/>
      <c r="L11" s="54"/>
      <c r="M11" s="54"/>
      <c r="N11" s="54"/>
      <c r="O11" s="54"/>
      <c r="P11" s="54"/>
    </row>
    <row r="12" spans="2:16" s="22" customFormat="1" ht="28.5" customHeight="1">
      <c r="B12" s="41" t="s">
        <v>60</v>
      </c>
      <c r="C12" s="41"/>
      <c r="D12" s="80" t="s">
        <v>86</v>
      </c>
      <c r="E12" s="80" t="s">
        <v>87</v>
      </c>
      <c r="F12" s="80" t="s">
        <v>88</v>
      </c>
      <c r="G12" s="80" t="s">
        <v>3</v>
      </c>
      <c r="H12" s="58"/>
      <c r="I12" s="73" t="str">
        <f>+D12</f>
        <v>Persona física</v>
      </c>
      <c r="J12" s="73" t="str">
        <f>+E12</f>
        <v>Sociedad limitada</v>
      </c>
      <c r="K12" s="73" t="str">
        <f>+F12</f>
        <v>Otras formas jurídicas</v>
      </c>
      <c r="L12" s="56"/>
      <c r="M12" s="11"/>
      <c r="N12" s="11"/>
      <c r="O12" s="58"/>
      <c r="P12" s="58"/>
    </row>
    <row r="13" spans="2:16" s="22" customFormat="1" ht="6" customHeight="1">
      <c r="B13" s="23"/>
      <c r="C13" s="23"/>
      <c r="D13" s="23"/>
      <c r="E13" s="24"/>
      <c r="F13" s="24"/>
      <c r="G13" s="24"/>
      <c r="H13" s="58"/>
      <c r="I13" s="74"/>
      <c r="J13" s="74"/>
      <c r="K13" s="74"/>
      <c r="L13" s="58"/>
      <c r="M13" s="58"/>
      <c r="N13" s="58"/>
      <c r="O13" s="58"/>
      <c r="P13" s="58"/>
    </row>
    <row r="14" spans="2:16" s="22" customFormat="1" ht="16.5" customHeight="1">
      <c r="B14" s="43" t="s">
        <v>62</v>
      </c>
      <c r="C14" s="25"/>
      <c r="D14" s="44">
        <v>378</v>
      </c>
      <c r="E14" s="44">
        <v>207</v>
      </c>
      <c r="F14" s="44">
        <v>126</v>
      </c>
      <c r="G14" s="45">
        <f t="shared" ref="G14:G22" si="0">SUM(D14:F14)</f>
        <v>711</v>
      </c>
      <c r="H14" s="58"/>
      <c r="I14" s="75">
        <f t="shared" ref="I14:K22" si="1">+D14/$G14</f>
        <v>0.53164556962025311</v>
      </c>
      <c r="J14" s="75">
        <f t="shared" si="1"/>
        <v>0.29113924050632911</v>
      </c>
      <c r="K14" s="75">
        <f t="shared" si="1"/>
        <v>0.17721518987341772</v>
      </c>
      <c r="L14" s="59"/>
      <c r="M14" s="59"/>
      <c r="N14" s="60" t="s">
        <v>62</v>
      </c>
      <c r="O14" s="58"/>
      <c r="P14" s="58"/>
    </row>
    <row r="15" spans="2:16" s="26" customFormat="1" ht="16.5" customHeight="1">
      <c r="B15" s="43" t="s">
        <v>63</v>
      </c>
      <c r="C15" s="27"/>
      <c r="D15" s="44">
        <v>7368</v>
      </c>
      <c r="E15" s="44">
        <v>2155</v>
      </c>
      <c r="F15" s="44">
        <v>299</v>
      </c>
      <c r="G15" s="45">
        <f t="shared" si="0"/>
        <v>9822</v>
      </c>
      <c r="H15" s="11"/>
      <c r="I15" s="75">
        <f t="shared" si="1"/>
        <v>0.7501527183872938</v>
      </c>
      <c r="J15" s="75">
        <f t="shared" si="1"/>
        <v>0.21940541641213601</v>
      </c>
      <c r="K15" s="75">
        <f t="shared" si="1"/>
        <v>3.0441865200570149E-2</v>
      </c>
      <c r="L15" s="59"/>
      <c r="M15" s="59"/>
      <c r="N15" s="64" t="s">
        <v>63</v>
      </c>
      <c r="O15" s="11"/>
      <c r="P15" s="11"/>
    </row>
    <row r="16" spans="2:16" s="26" customFormat="1" ht="16.5" customHeight="1">
      <c r="B16" s="43" t="s">
        <v>64</v>
      </c>
      <c r="C16" s="27"/>
      <c r="D16" s="44">
        <v>7647</v>
      </c>
      <c r="E16" s="44">
        <v>466</v>
      </c>
      <c r="F16" s="44">
        <v>66</v>
      </c>
      <c r="G16" s="45">
        <f t="shared" si="0"/>
        <v>8179</v>
      </c>
      <c r="H16" s="11"/>
      <c r="I16" s="75">
        <f t="shared" si="1"/>
        <v>0.93495537351754499</v>
      </c>
      <c r="J16" s="75">
        <f t="shared" si="1"/>
        <v>5.6975180339894856E-2</v>
      </c>
      <c r="K16" s="75">
        <f t="shared" si="1"/>
        <v>8.0694461425602146E-3</v>
      </c>
      <c r="L16" s="59"/>
      <c r="M16" s="59"/>
      <c r="N16" s="64" t="s">
        <v>64</v>
      </c>
      <c r="O16" s="11"/>
      <c r="P16" s="11"/>
    </row>
    <row r="17" spans="2:16" s="26" customFormat="1" ht="16.5" customHeight="1">
      <c r="B17" s="43" t="s">
        <v>65</v>
      </c>
      <c r="C17" s="27"/>
      <c r="D17" s="44">
        <v>1283</v>
      </c>
      <c r="E17" s="44">
        <v>634</v>
      </c>
      <c r="F17" s="44">
        <v>88</v>
      </c>
      <c r="G17" s="45">
        <f t="shared" si="0"/>
        <v>2005</v>
      </c>
      <c r="H17" s="11"/>
      <c r="I17" s="75">
        <f t="shared" si="1"/>
        <v>0.63990024937655865</v>
      </c>
      <c r="J17" s="75">
        <f t="shared" si="1"/>
        <v>0.31620947630922691</v>
      </c>
      <c r="K17" s="75">
        <f t="shared" si="1"/>
        <v>4.3890274314214467E-2</v>
      </c>
      <c r="L17" s="59"/>
      <c r="M17" s="59"/>
      <c r="N17" s="64" t="s">
        <v>65</v>
      </c>
      <c r="O17" s="11"/>
      <c r="P17" s="11"/>
    </row>
    <row r="18" spans="2:16" s="26" customFormat="1" ht="16.5" customHeight="1">
      <c r="B18" s="43" t="s">
        <v>66</v>
      </c>
      <c r="C18" s="27"/>
      <c r="D18" s="44">
        <v>2120</v>
      </c>
      <c r="E18" s="44">
        <v>1016</v>
      </c>
      <c r="F18" s="44">
        <v>238</v>
      </c>
      <c r="G18" s="45">
        <f t="shared" si="0"/>
        <v>3374</v>
      </c>
      <c r="H18" s="11"/>
      <c r="I18" s="75">
        <f t="shared" si="1"/>
        <v>0.62833432128037936</v>
      </c>
      <c r="J18" s="75">
        <f t="shared" si="1"/>
        <v>0.30112625963248368</v>
      </c>
      <c r="K18" s="75">
        <f t="shared" si="1"/>
        <v>7.0539419087136929E-2</v>
      </c>
      <c r="L18" s="59"/>
      <c r="M18" s="59"/>
      <c r="N18" s="64" t="s">
        <v>66</v>
      </c>
      <c r="O18" s="11"/>
      <c r="P18" s="11"/>
    </row>
    <row r="19" spans="2:16" s="26" customFormat="1" ht="16.5" customHeight="1">
      <c r="B19" s="43" t="s">
        <v>67</v>
      </c>
      <c r="C19" s="27"/>
      <c r="D19" s="44">
        <v>1286</v>
      </c>
      <c r="E19" s="44">
        <v>1106</v>
      </c>
      <c r="F19" s="44">
        <v>153</v>
      </c>
      <c r="G19" s="45">
        <f t="shared" si="0"/>
        <v>2545</v>
      </c>
      <c r="H19" s="11"/>
      <c r="I19" s="75">
        <f t="shared" si="1"/>
        <v>0.50530451866404713</v>
      </c>
      <c r="J19" s="75">
        <f t="shared" si="1"/>
        <v>0.43457760314341848</v>
      </c>
      <c r="K19" s="75">
        <f t="shared" si="1"/>
        <v>6.0117878192534384E-2</v>
      </c>
      <c r="L19" s="59"/>
      <c r="M19" s="59"/>
      <c r="N19" s="64" t="s">
        <v>67</v>
      </c>
      <c r="O19" s="11"/>
      <c r="P19" s="11"/>
    </row>
    <row r="20" spans="2:16" s="26" customFormat="1" ht="16.5" customHeight="1">
      <c r="B20" s="43" t="s">
        <v>68</v>
      </c>
      <c r="C20" s="27"/>
      <c r="D20" s="44">
        <v>5527</v>
      </c>
      <c r="E20" s="44">
        <v>1592</v>
      </c>
      <c r="F20" s="44">
        <v>100</v>
      </c>
      <c r="G20" s="45">
        <f t="shared" si="0"/>
        <v>7219</v>
      </c>
      <c r="H20" s="11"/>
      <c r="I20" s="75">
        <f t="shared" si="1"/>
        <v>0.76561850671838205</v>
      </c>
      <c r="J20" s="75">
        <f t="shared" si="1"/>
        <v>0.22052915916331903</v>
      </c>
      <c r="K20" s="75">
        <f t="shared" si="1"/>
        <v>1.3852334118298934E-2</v>
      </c>
      <c r="L20" s="59"/>
      <c r="M20" s="59"/>
      <c r="N20" s="64" t="s">
        <v>68</v>
      </c>
      <c r="O20" s="11"/>
      <c r="P20" s="11"/>
    </row>
    <row r="21" spans="2:16" s="26" customFormat="1" ht="16.5" customHeight="1">
      <c r="B21" s="43" t="s">
        <v>69</v>
      </c>
      <c r="C21" s="27"/>
      <c r="D21" s="44">
        <v>2641</v>
      </c>
      <c r="E21" s="44">
        <v>2360</v>
      </c>
      <c r="F21" s="44">
        <v>160</v>
      </c>
      <c r="G21" s="45">
        <f t="shared" si="0"/>
        <v>5161</v>
      </c>
      <c r="H21" s="11"/>
      <c r="I21" s="75">
        <f t="shared" si="1"/>
        <v>0.51172253439255955</v>
      </c>
      <c r="J21" s="75">
        <f t="shared" si="1"/>
        <v>0.45727572175934894</v>
      </c>
      <c r="K21" s="75">
        <f t="shared" si="1"/>
        <v>3.1001743848091456E-2</v>
      </c>
      <c r="L21" s="59"/>
      <c r="M21" s="59"/>
      <c r="N21" s="64" t="s">
        <v>69</v>
      </c>
      <c r="O21" s="11"/>
      <c r="P21" s="11"/>
    </row>
    <row r="22" spans="2:16" s="26" customFormat="1" ht="16.5" customHeight="1">
      <c r="B22" s="43" t="s">
        <v>70</v>
      </c>
      <c r="C22" s="27"/>
      <c r="D22" s="44">
        <v>173</v>
      </c>
      <c r="E22" s="44">
        <v>126</v>
      </c>
      <c r="F22" s="44">
        <v>62</v>
      </c>
      <c r="G22" s="45">
        <f t="shared" si="0"/>
        <v>361</v>
      </c>
      <c r="H22" s="11"/>
      <c r="I22" s="75">
        <f t="shared" si="1"/>
        <v>0.47922437673130192</v>
      </c>
      <c r="J22" s="75">
        <f t="shared" si="1"/>
        <v>0.34903047091412742</v>
      </c>
      <c r="K22" s="75">
        <f t="shared" si="1"/>
        <v>0.17174515235457063</v>
      </c>
      <c r="L22" s="59"/>
      <c r="M22" s="59"/>
      <c r="N22" s="64" t="s">
        <v>70</v>
      </c>
      <c r="O22" s="11"/>
      <c r="P22" s="11"/>
    </row>
    <row r="23" spans="2:16" s="26" customFormat="1" ht="21" customHeight="1" thickBot="1">
      <c r="B23" s="49" t="s">
        <v>3</v>
      </c>
      <c r="C23" s="49"/>
      <c r="D23" s="50">
        <f>SUM(D14:D22)</f>
        <v>28423</v>
      </c>
      <c r="E23" s="50">
        <f t="shared" ref="E23:G23" si="2">SUM(E14:E22)</f>
        <v>9662</v>
      </c>
      <c r="F23" s="50">
        <f t="shared" si="2"/>
        <v>1292</v>
      </c>
      <c r="G23" s="79">
        <f t="shared" si="2"/>
        <v>39377</v>
      </c>
      <c r="H23" s="76"/>
      <c r="I23" s="75">
        <f>+D23/$G23</f>
        <v>0.72181730451786574</v>
      </c>
      <c r="J23" s="75">
        <f>+E23/$G23</f>
        <v>0.24537166366152829</v>
      </c>
      <c r="K23" s="75">
        <f>+F23/$G23</f>
        <v>3.2811031820605935E-2</v>
      </c>
      <c r="L23" s="59"/>
      <c r="M23" s="59"/>
      <c r="N23" s="11" t="s">
        <v>82</v>
      </c>
      <c r="O23" s="11"/>
      <c r="P23" s="11"/>
    </row>
    <row r="24" spans="2:16" s="33" customFormat="1" ht="3" customHeight="1">
      <c r="B24" s="29"/>
      <c r="C24" s="29"/>
      <c r="D24" s="30"/>
      <c r="E24" s="30"/>
      <c r="F24" s="30"/>
      <c r="G24" s="30"/>
      <c r="H24" s="77"/>
      <c r="I24" s="77"/>
      <c r="J24" s="77"/>
      <c r="K24" s="77"/>
      <c r="L24" s="59"/>
      <c r="M24" s="59"/>
      <c r="N24" s="77"/>
      <c r="O24" s="11"/>
      <c r="P24" s="11"/>
    </row>
    <row r="25" spans="2:16" s="33" customFormat="1" ht="13.5" customHeight="1">
      <c r="B25" s="48" t="s">
        <v>168</v>
      </c>
      <c r="C25" s="34"/>
      <c r="D25" s="30"/>
      <c r="E25" s="30"/>
      <c r="F25" s="30"/>
      <c r="G25" s="30"/>
      <c r="H25" s="77"/>
      <c r="I25" s="78">
        <f>+D23</f>
        <v>28423</v>
      </c>
      <c r="J25" s="78">
        <f>+E23</f>
        <v>9662</v>
      </c>
      <c r="K25" s="78">
        <f>+F23</f>
        <v>1292</v>
      </c>
      <c r="L25" s="68"/>
      <c r="M25" s="68"/>
      <c r="N25" s="11"/>
      <c r="O25" s="77"/>
      <c r="P25" s="77"/>
    </row>
    <row r="26" spans="2:16" s="38" customFormat="1" ht="9.9" customHeight="1">
      <c r="B26" s="35"/>
      <c r="C26" s="35"/>
      <c r="D26" s="36"/>
      <c r="E26" s="36"/>
      <c r="F26" s="36"/>
      <c r="G26" s="36"/>
      <c r="H26" s="71"/>
      <c r="I26" s="71"/>
      <c r="J26" s="71"/>
      <c r="K26" s="71"/>
      <c r="L26" s="71"/>
      <c r="M26" s="71"/>
      <c r="N26" s="71"/>
      <c r="O26" s="71"/>
      <c r="P26" s="71"/>
    </row>
    <row r="27" spans="2:16" ht="22.5" customHeight="1">
      <c r="B27" s="127" t="s">
        <v>90</v>
      </c>
      <c r="C27" s="128"/>
      <c r="D27" s="128"/>
      <c r="E27" s="128"/>
      <c r="F27" s="128"/>
      <c r="G27" s="129"/>
      <c r="H27" s="54"/>
      <c r="I27" s="54"/>
      <c r="J27" s="54"/>
      <c r="K27" s="54"/>
      <c r="L27" s="54"/>
      <c r="M27" s="54"/>
      <c r="N27" s="54"/>
      <c r="O27" s="54"/>
      <c r="P27" s="54"/>
    </row>
    <row r="28" spans="2:16" ht="9.9" customHeight="1">
      <c r="H28" s="52"/>
      <c r="I28" s="52"/>
      <c r="J28" s="52"/>
      <c r="K28" s="52"/>
      <c r="L28" s="52"/>
      <c r="M28" s="52"/>
      <c r="N28" s="52"/>
      <c r="O28" s="52"/>
    </row>
    <row r="29" spans="2:16">
      <c r="H29" s="52"/>
      <c r="I29" s="52"/>
      <c r="J29" s="52"/>
      <c r="K29" s="52"/>
      <c r="L29" s="52"/>
      <c r="M29" s="52"/>
      <c r="N29" s="52"/>
      <c r="O29" s="52"/>
    </row>
    <row r="30" spans="2:16">
      <c r="H30" s="52"/>
      <c r="I30" s="52"/>
      <c r="J30" s="52"/>
      <c r="K30" s="52"/>
      <c r="L30" s="52"/>
      <c r="M30" s="52"/>
      <c r="N30" s="52"/>
      <c r="O30" s="52"/>
    </row>
    <row r="43" spans="2:7" ht="22.5" customHeight="1">
      <c r="B43" s="127" t="s">
        <v>91</v>
      </c>
      <c r="C43" s="128"/>
      <c r="D43" s="128"/>
      <c r="E43" s="128"/>
      <c r="F43" s="128"/>
      <c r="G43" s="129"/>
    </row>
    <row r="44" spans="2:7" ht="9.9" customHeight="1"/>
  </sheetData>
  <mergeCells count="3">
    <mergeCell ref="B10:G10"/>
    <mergeCell ref="B27:G27"/>
    <mergeCell ref="B43:G43"/>
  </mergeCells>
  <pageMargins left="0" right="0.19685039370078741" top="0" bottom="0.31496062992125984" header="0" footer="0.31496062992125984"/>
  <pageSetup paperSize="9" scale="89" orientation="portrait" r:id="rId1"/>
  <headerFooter>
    <oddFooter>&amp;R&amp;"NewsGotT,Normal"&amp;10Servicio de Información y Difusión.&amp;"NewsGotT,Negrita" Año 2023 |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0.6640625" style="15" customWidth="1"/>
    <col min="3" max="10" width="7.6640625" style="16" customWidth="1"/>
    <col min="11" max="11" width="7.6640625" style="17" customWidth="1"/>
    <col min="12" max="12" width="7.6640625" style="18" customWidth="1"/>
    <col min="13" max="255" width="11.44140625" style="18"/>
    <col min="256" max="256" width="1" style="18" customWidth="1"/>
    <col min="257" max="257" width="19.33203125" style="18" customWidth="1"/>
    <col min="258" max="258" width="11.109375" style="18" customWidth="1"/>
    <col min="259" max="259" width="7.6640625" style="18" customWidth="1"/>
    <col min="260" max="261" width="8.44140625" style="18" customWidth="1"/>
    <col min="262" max="262" width="9.109375" style="18" customWidth="1"/>
    <col min="263" max="263" width="8.44140625" style="18" customWidth="1"/>
    <col min="264" max="265" width="7.6640625" style="18" customWidth="1"/>
    <col min="266" max="266" width="8.44140625" style="18" customWidth="1"/>
    <col min="267" max="267" width="8.109375" style="18" customWidth="1"/>
    <col min="268" max="268" width="8.44140625" style="18" customWidth="1"/>
    <col min="269" max="511" width="11.44140625" style="18"/>
    <col min="512" max="512" width="1" style="18" customWidth="1"/>
    <col min="513" max="513" width="19.33203125" style="18" customWidth="1"/>
    <col min="514" max="514" width="11.109375" style="18" customWidth="1"/>
    <col min="515" max="515" width="7.6640625" style="18" customWidth="1"/>
    <col min="516" max="517" width="8.44140625" style="18" customWidth="1"/>
    <col min="518" max="518" width="9.109375" style="18" customWidth="1"/>
    <col min="519" max="519" width="8.44140625" style="18" customWidth="1"/>
    <col min="520" max="521" width="7.6640625" style="18" customWidth="1"/>
    <col min="522" max="522" width="8.44140625" style="18" customWidth="1"/>
    <col min="523" max="523" width="8.109375" style="18" customWidth="1"/>
    <col min="524" max="524" width="8.44140625" style="18" customWidth="1"/>
    <col min="525" max="767" width="11.44140625" style="18"/>
    <col min="768" max="768" width="1" style="18" customWidth="1"/>
    <col min="769" max="769" width="19.33203125" style="18" customWidth="1"/>
    <col min="770" max="770" width="11.109375" style="18" customWidth="1"/>
    <col min="771" max="771" width="7.6640625" style="18" customWidth="1"/>
    <col min="772" max="773" width="8.44140625" style="18" customWidth="1"/>
    <col min="774" max="774" width="9.109375" style="18" customWidth="1"/>
    <col min="775" max="775" width="8.44140625" style="18" customWidth="1"/>
    <col min="776" max="777" width="7.6640625" style="18" customWidth="1"/>
    <col min="778" max="778" width="8.44140625" style="18" customWidth="1"/>
    <col min="779" max="779" width="8.109375" style="18" customWidth="1"/>
    <col min="780" max="780" width="8.44140625" style="18" customWidth="1"/>
    <col min="781" max="1023" width="11.44140625" style="18"/>
    <col min="1024" max="1024" width="1" style="18" customWidth="1"/>
    <col min="1025" max="1025" width="19.33203125" style="18" customWidth="1"/>
    <col min="1026" max="1026" width="11.109375" style="18" customWidth="1"/>
    <col min="1027" max="1027" width="7.6640625" style="18" customWidth="1"/>
    <col min="1028" max="1029" width="8.44140625" style="18" customWidth="1"/>
    <col min="1030" max="1030" width="9.109375" style="18" customWidth="1"/>
    <col min="1031" max="1031" width="8.44140625" style="18" customWidth="1"/>
    <col min="1032" max="1033" width="7.6640625" style="18" customWidth="1"/>
    <col min="1034" max="1034" width="8.44140625" style="18" customWidth="1"/>
    <col min="1035" max="1035" width="8.109375" style="18" customWidth="1"/>
    <col min="1036" max="1036" width="8.44140625" style="18" customWidth="1"/>
    <col min="1037" max="1279" width="11.44140625" style="18"/>
    <col min="1280" max="1280" width="1" style="18" customWidth="1"/>
    <col min="1281" max="1281" width="19.33203125" style="18" customWidth="1"/>
    <col min="1282" max="1282" width="11.109375" style="18" customWidth="1"/>
    <col min="1283" max="1283" width="7.6640625" style="18" customWidth="1"/>
    <col min="1284" max="1285" width="8.44140625" style="18" customWidth="1"/>
    <col min="1286" max="1286" width="9.109375" style="18" customWidth="1"/>
    <col min="1287" max="1287" width="8.44140625" style="18" customWidth="1"/>
    <col min="1288" max="1289" width="7.6640625" style="18" customWidth="1"/>
    <col min="1290" max="1290" width="8.44140625" style="18" customWidth="1"/>
    <col min="1291" max="1291" width="8.109375" style="18" customWidth="1"/>
    <col min="1292" max="1292" width="8.44140625" style="18" customWidth="1"/>
    <col min="1293" max="1535" width="11.44140625" style="18"/>
    <col min="1536" max="1536" width="1" style="18" customWidth="1"/>
    <col min="1537" max="1537" width="19.33203125" style="18" customWidth="1"/>
    <col min="1538" max="1538" width="11.109375" style="18" customWidth="1"/>
    <col min="1539" max="1539" width="7.6640625" style="18" customWidth="1"/>
    <col min="1540" max="1541" width="8.44140625" style="18" customWidth="1"/>
    <col min="1542" max="1542" width="9.109375" style="18" customWidth="1"/>
    <col min="1543" max="1543" width="8.44140625" style="18" customWidth="1"/>
    <col min="1544" max="1545" width="7.6640625" style="18" customWidth="1"/>
    <col min="1546" max="1546" width="8.44140625" style="18" customWidth="1"/>
    <col min="1547" max="1547" width="8.109375" style="18" customWidth="1"/>
    <col min="1548" max="1548" width="8.44140625" style="18" customWidth="1"/>
    <col min="1549" max="1791" width="11.44140625" style="18"/>
    <col min="1792" max="1792" width="1" style="18" customWidth="1"/>
    <col min="1793" max="1793" width="19.33203125" style="18" customWidth="1"/>
    <col min="1794" max="1794" width="11.109375" style="18" customWidth="1"/>
    <col min="1795" max="1795" width="7.6640625" style="18" customWidth="1"/>
    <col min="1796" max="1797" width="8.44140625" style="18" customWidth="1"/>
    <col min="1798" max="1798" width="9.109375" style="18" customWidth="1"/>
    <col min="1799" max="1799" width="8.44140625" style="18" customWidth="1"/>
    <col min="1800" max="1801" width="7.6640625" style="18" customWidth="1"/>
    <col min="1802" max="1802" width="8.44140625" style="18" customWidth="1"/>
    <col min="1803" max="1803" width="8.109375" style="18" customWidth="1"/>
    <col min="1804" max="1804" width="8.44140625" style="18" customWidth="1"/>
    <col min="1805" max="2047" width="11.44140625" style="18"/>
    <col min="2048" max="2048" width="1" style="18" customWidth="1"/>
    <col min="2049" max="2049" width="19.33203125" style="18" customWidth="1"/>
    <col min="2050" max="2050" width="11.109375" style="18" customWidth="1"/>
    <col min="2051" max="2051" width="7.6640625" style="18" customWidth="1"/>
    <col min="2052" max="2053" width="8.44140625" style="18" customWidth="1"/>
    <col min="2054" max="2054" width="9.109375" style="18" customWidth="1"/>
    <col min="2055" max="2055" width="8.44140625" style="18" customWidth="1"/>
    <col min="2056" max="2057" width="7.6640625" style="18" customWidth="1"/>
    <col min="2058" max="2058" width="8.44140625" style="18" customWidth="1"/>
    <col min="2059" max="2059" width="8.109375" style="18" customWidth="1"/>
    <col min="2060" max="2060" width="8.44140625" style="18" customWidth="1"/>
    <col min="2061" max="2303" width="11.44140625" style="18"/>
    <col min="2304" max="2304" width="1" style="18" customWidth="1"/>
    <col min="2305" max="2305" width="19.33203125" style="18" customWidth="1"/>
    <col min="2306" max="2306" width="11.109375" style="18" customWidth="1"/>
    <col min="2307" max="2307" width="7.6640625" style="18" customWidth="1"/>
    <col min="2308" max="2309" width="8.44140625" style="18" customWidth="1"/>
    <col min="2310" max="2310" width="9.109375" style="18" customWidth="1"/>
    <col min="2311" max="2311" width="8.44140625" style="18" customWidth="1"/>
    <col min="2312" max="2313" width="7.6640625" style="18" customWidth="1"/>
    <col min="2314" max="2314" width="8.44140625" style="18" customWidth="1"/>
    <col min="2315" max="2315" width="8.109375" style="18" customWidth="1"/>
    <col min="2316" max="2316" width="8.44140625" style="18" customWidth="1"/>
    <col min="2317" max="2559" width="11.44140625" style="18"/>
    <col min="2560" max="2560" width="1" style="18" customWidth="1"/>
    <col min="2561" max="2561" width="19.33203125" style="18" customWidth="1"/>
    <col min="2562" max="2562" width="11.109375" style="18" customWidth="1"/>
    <col min="2563" max="2563" width="7.6640625" style="18" customWidth="1"/>
    <col min="2564" max="2565" width="8.44140625" style="18" customWidth="1"/>
    <col min="2566" max="2566" width="9.109375" style="18" customWidth="1"/>
    <col min="2567" max="2567" width="8.44140625" style="18" customWidth="1"/>
    <col min="2568" max="2569" width="7.6640625" style="18" customWidth="1"/>
    <col min="2570" max="2570" width="8.44140625" style="18" customWidth="1"/>
    <col min="2571" max="2571" width="8.109375" style="18" customWidth="1"/>
    <col min="2572" max="2572" width="8.44140625" style="18" customWidth="1"/>
    <col min="2573" max="2815" width="11.44140625" style="18"/>
    <col min="2816" max="2816" width="1" style="18" customWidth="1"/>
    <col min="2817" max="2817" width="19.33203125" style="18" customWidth="1"/>
    <col min="2818" max="2818" width="11.109375" style="18" customWidth="1"/>
    <col min="2819" max="2819" width="7.6640625" style="18" customWidth="1"/>
    <col min="2820" max="2821" width="8.44140625" style="18" customWidth="1"/>
    <col min="2822" max="2822" width="9.109375" style="18" customWidth="1"/>
    <col min="2823" max="2823" width="8.44140625" style="18" customWidth="1"/>
    <col min="2824" max="2825" width="7.6640625" style="18" customWidth="1"/>
    <col min="2826" max="2826" width="8.44140625" style="18" customWidth="1"/>
    <col min="2827" max="2827" width="8.109375" style="18" customWidth="1"/>
    <col min="2828" max="2828" width="8.44140625" style="18" customWidth="1"/>
    <col min="2829" max="3071" width="11.44140625" style="18"/>
    <col min="3072" max="3072" width="1" style="18" customWidth="1"/>
    <col min="3073" max="3073" width="19.33203125" style="18" customWidth="1"/>
    <col min="3074" max="3074" width="11.109375" style="18" customWidth="1"/>
    <col min="3075" max="3075" width="7.6640625" style="18" customWidth="1"/>
    <col min="3076" max="3077" width="8.44140625" style="18" customWidth="1"/>
    <col min="3078" max="3078" width="9.109375" style="18" customWidth="1"/>
    <col min="3079" max="3079" width="8.44140625" style="18" customWidth="1"/>
    <col min="3080" max="3081" width="7.6640625" style="18" customWidth="1"/>
    <col min="3082" max="3082" width="8.44140625" style="18" customWidth="1"/>
    <col min="3083" max="3083" width="8.109375" style="18" customWidth="1"/>
    <col min="3084" max="3084" width="8.44140625" style="18" customWidth="1"/>
    <col min="3085" max="3327" width="11.44140625" style="18"/>
    <col min="3328" max="3328" width="1" style="18" customWidth="1"/>
    <col min="3329" max="3329" width="19.33203125" style="18" customWidth="1"/>
    <col min="3330" max="3330" width="11.109375" style="18" customWidth="1"/>
    <col min="3331" max="3331" width="7.6640625" style="18" customWidth="1"/>
    <col min="3332" max="3333" width="8.44140625" style="18" customWidth="1"/>
    <col min="3334" max="3334" width="9.109375" style="18" customWidth="1"/>
    <col min="3335" max="3335" width="8.44140625" style="18" customWidth="1"/>
    <col min="3336" max="3337" width="7.6640625" style="18" customWidth="1"/>
    <col min="3338" max="3338" width="8.44140625" style="18" customWidth="1"/>
    <col min="3339" max="3339" width="8.109375" style="18" customWidth="1"/>
    <col min="3340" max="3340" width="8.44140625" style="18" customWidth="1"/>
    <col min="3341" max="3583" width="11.44140625" style="18"/>
    <col min="3584" max="3584" width="1" style="18" customWidth="1"/>
    <col min="3585" max="3585" width="19.33203125" style="18" customWidth="1"/>
    <col min="3586" max="3586" width="11.109375" style="18" customWidth="1"/>
    <col min="3587" max="3587" width="7.6640625" style="18" customWidth="1"/>
    <col min="3588" max="3589" width="8.44140625" style="18" customWidth="1"/>
    <col min="3590" max="3590" width="9.109375" style="18" customWidth="1"/>
    <col min="3591" max="3591" width="8.44140625" style="18" customWidth="1"/>
    <col min="3592" max="3593" width="7.6640625" style="18" customWidth="1"/>
    <col min="3594" max="3594" width="8.44140625" style="18" customWidth="1"/>
    <col min="3595" max="3595" width="8.109375" style="18" customWidth="1"/>
    <col min="3596" max="3596" width="8.44140625" style="18" customWidth="1"/>
    <col min="3597" max="3839" width="11.44140625" style="18"/>
    <col min="3840" max="3840" width="1" style="18" customWidth="1"/>
    <col min="3841" max="3841" width="19.33203125" style="18" customWidth="1"/>
    <col min="3842" max="3842" width="11.109375" style="18" customWidth="1"/>
    <col min="3843" max="3843" width="7.6640625" style="18" customWidth="1"/>
    <col min="3844" max="3845" width="8.44140625" style="18" customWidth="1"/>
    <col min="3846" max="3846" width="9.109375" style="18" customWidth="1"/>
    <col min="3847" max="3847" width="8.44140625" style="18" customWidth="1"/>
    <col min="3848" max="3849" width="7.6640625" style="18" customWidth="1"/>
    <col min="3850" max="3850" width="8.44140625" style="18" customWidth="1"/>
    <col min="3851" max="3851" width="8.109375" style="18" customWidth="1"/>
    <col min="3852" max="3852" width="8.44140625" style="18" customWidth="1"/>
    <col min="3853" max="4095" width="11.44140625" style="18"/>
    <col min="4096" max="4096" width="1" style="18" customWidth="1"/>
    <col min="4097" max="4097" width="19.33203125" style="18" customWidth="1"/>
    <col min="4098" max="4098" width="11.109375" style="18" customWidth="1"/>
    <col min="4099" max="4099" width="7.6640625" style="18" customWidth="1"/>
    <col min="4100" max="4101" width="8.44140625" style="18" customWidth="1"/>
    <col min="4102" max="4102" width="9.109375" style="18" customWidth="1"/>
    <col min="4103" max="4103" width="8.44140625" style="18" customWidth="1"/>
    <col min="4104" max="4105" width="7.6640625" style="18" customWidth="1"/>
    <col min="4106" max="4106" width="8.44140625" style="18" customWidth="1"/>
    <col min="4107" max="4107" width="8.109375" style="18" customWidth="1"/>
    <col min="4108" max="4108" width="8.44140625" style="18" customWidth="1"/>
    <col min="4109" max="4351" width="11.44140625" style="18"/>
    <col min="4352" max="4352" width="1" style="18" customWidth="1"/>
    <col min="4353" max="4353" width="19.33203125" style="18" customWidth="1"/>
    <col min="4354" max="4354" width="11.109375" style="18" customWidth="1"/>
    <col min="4355" max="4355" width="7.6640625" style="18" customWidth="1"/>
    <col min="4356" max="4357" width="8.44140625" style="18" customWidth="1"/>
    <col min="4358" max="4358" width="9.109375" style="18" customWidth="1"/>
    <col min="4359" max="4359" width="8.44140625" style="18" customWidth="1"/>
    <col min="4360" max="4361" width="7.6640625" style="18" customWidth="1"/>
    <col min="4362" max="4362" width="8.44140625" style="18" customWidth="1"/>
    <col min="4363" max="4363" width="8.109375" style="18" customWidth="1"/>
    <col min="4364" max="4364" width="8.44140625" style="18" customWidth="1"/>
    <col min="4365" max="4607" width="11.44140625" style="18"/>
    <col min="4608" max="4608" width="1" style="18" customWidth="1"/>
    <col min="4609" max="4609" width="19.33203125" style="18" customWidth="1"/>
    <col min="4610" max="4610" width="11.109375" style="18" customWidth="1"/>
    <col min="4611" max="4611" width="7.6640625" style="18" customWidth="1"/>
    <col min="4612" max="4613" width="8.44140625" style="18" customWidth="1"/>
    <col min="4614" max="4614" width="9.109375" style="18" customWidth="1"/>
    <col min="4615" max="4615" width="8.44140625" style="18" customWidth="1"/>
    <col min="4616" max="4617" width="7.6640625" style="18" customWidth="1"/>
    <col min="4618" max="4618" width="8.44140625" style="18" customWidth="1"/>
    <col min="4619" max="4619" width="8.109375" style="18" customWidth="1"/>
    <col min="4620" max="4620" width="8.44140625" style="18" customWidth="1"/>
    <col min="4621" max="4863" width="11.44140625" style="18"/>
    <col min="4864" max="4864" width="1" style="18" customWidth="1"/>
    <col min="4865" max="4865" width="19.33203125" style="18" customWidth="1"/>
    <col min="4866" max="4866" width="11.109375" style="18" customWidth="1"/>
    <col min="4867" max="4867" width="7.6640625" style="18" customWidth="1"/>
    <col min="4868" max="4869" width="8.44140625" style="18" customWidth="1"/>
    <col min="4870" max="4870" width="9.109375" style="18" customWidth="1"/>
    <col min="4871" max="4871" width="8.44140625" style="18" customWidth="1"/>
    <col min="4872" max="4873" width="7.6640625" style="18" customWidth="1"/>
    <col min="4874" max="4874" width="8.44140625" style="18" customWidth="1"/>
    <col min="4875" max="4875" width="8.109375" style="18" customWidth="1"/>
    <col min="4876" max="4876" width="8.44140625" style="18" customWidth="1"/>
    <col min="4877" max="5119" width="11.44140625" style="18"/>
    <col min="5120" max="5120" width="1" style="18" customWidth="1"/>
    <col min="5121" max="5121" width="19.33203125" style="18" customWidth="1"/>
    <col min="5122" max="5122" width="11.109375" style="18" customWidth="1"/>
    <col min="5123" max="5123" width="7.6640625" style="18" customWidth="1"/>
    <col min="5124" max="5125" width="8.44140625" style="18" customWidth="1"/>
    <col min="5126" max="5126" width="9.109375" style="18" customWidth="1"/>
    <col min="5127" max="5127" width="8.44140625" style="18" customWidth="1"/>
    <col min="5128" max="5129" width="7.6640625" style="18" customWidth="1"/>
    <col min="5130" max="5130" width="8.44140625" style="18" customWidth="1"/>
    <col min="5131" max="5131" width="8.109375" style="18" customWidth="1"/>
    <col min="5132" max="5132" width="8.44140625" style="18" customWidth="1"/>
    <col min="5133" max="5375" width="11.44140625" style="18"/>
    <col min="5376" max="5376" width="1" style="18" customWidth="1"/>
    <col min="5377" max="5377" width="19.33203125" style="18" customWidth="1"/>
    <col min="5378" max="5378" width="11.109375" style="18" customWidth="1"/>
    <col min="5379" max="5379" width="7.6640625" style="18" customWidth="1"/>
    <col min="5380" max="5381" width="8.44140625" style="18" customWidth="1"/>
    <col min="5382" max="5382" width="9.109375" style="18" customWidth="1"/>
    <col min="5383" max="5383" width="8.44140625" style="18" customWidth="1"/>
    <col min="5384" max="5385" width="7.6640625" style="18" customWidth="1"/>
    <col min="5386" max="5386" width="8.44140625" style="18" customWidth="1"/>
    <col min="5387" max="5387" width="8.109375" style="18" customWidth="1"/>
    <col min="5388" max="5388" width="8.44140625" style="18" customWidth="1"/>
    <col min="5389" max="5631" width="11.44140625" style="18"/>
    <col min="5632" max="5632" width="1" style="18" customWidth="1"/>
    <col min="5633" max="5633" width="19.33203125" style="18" customWidth="1"/>
    <col min="5634" max="5634" width="11.109375" style="18" customWidth="1"/>
    <col min="5635" max="5635" width="7.6640625" style="18" customWidth="1"/>
    <col min="5636" max="5637" width="8.44140625" style="18" customWidth="1"/>
    <col min="5638" max="5638" width="9.109375" style="18" customWidth="1"/>
    <col min="5639" max="5639" width="8.44140625" style="18" customWidth="1"/>
    <col min="5640" max="5641" width="7.6640625" style="18" customWidth="1"/>
    <col min="5642" max="5642" width="8.44140625" style="18" customWidth="1"/>
    <col min="5643" max="5643" width="8.109375" style="18" customWidth="1"/>
    <col min="5644" max="5644" width="8.44140625" style="18" customWidth="1"/>
    <col min="5645" max="5887" width="11.44140625" style="18"/>
    <col min="5888" max="5888" width="1" style="18" customWidth="1"/>
    <col min="5889" max="5889" width="19.33203125" style="18" customWidth="1"/>
    <col min="5890" max="5890" width="11.109375" style="18" customWidth="1"/>
    <col min="5891" max="5891" width="7.6640625" style="18" customWidth="1"/>
    <col min="5892" max="5893" width="8.44140625" style="18" customWidth="1"/>
    <col min="5894" max="5894" width="9.109375" style="18" customWidth="1"/>
    <col min="5895" max="5895" width="8.44140625" style="18" customWidth="1"/>
    <col min="5896" max="5897" width="7.6640625" style="18" customWidth="1"/>
    <col min="5898" max="5898" width="8.44140625" style="18" customWidth="1"/>
    <col min="5899" max="5899" width="8.109375" style="18" customWidth="1"/>
    <col min="5900" max="5900" width="8.44140625" style="18" customWidth="1"/>
    <col min="5901" max="6143" width="11.44140625" style="18"/>
    <col min="6144" max="6144" width="1" style="18" customWidth="1"/>
    <col min="6145" max="6145" width="19.33203125" style="18" customWidth="1"/>
    <col min="6146" max="6146" width="11.109375" style="18" customWidth="1"/>
    <col min="6147" max="6147" width="7.6640625" style="18" customWidth="1"/>
    <col min="6148" max="6149" width="8.44140625" style="18" customWidth="1"/>
    <col min="6150" max="6150" width="9.109375" style="18" customWidth="1"/>
    <col min="6151" max="6151" width="8.44140625" style="18" customWidth="1"/>
    <col min="6152" max="6153" width="7.6640625" style="18" customWidth="1"/>
    <col min="6154" max="6154" width="8.44140625" style="18" customWidth="1"/>
    <col min="6155" max="6155" width="8.109375" style="18" customWidth="1"/>
    <col min="6156" max="6156" width="8.44140625" style="18" customWidth="1"/>
    <col min="6157" max="6399" width="11.44140625" style="18"/>
    <col min="6400" max="6400" width="1" style="18" customWidth="1"/>
    <col min="6401" max="6401" width="19.33203125" style="18" customWidth="1"/>
    <col min="6402" max="6402" width="11.109375" style="18" customWidth="1"/>
    <col min="6403" max="6403" width="7.6640625" style="18" customWidth="1"/>
    <col min="6404" max="6405" width="8.44140625" style="18" customWidth="1"/>
    <col min="6406" max="6406" width="9.109375" style="18" customWidth="1"/>
    <col min="6407" max="6407" width="8.44140625" style="18" customWidth="1"/>
    <col min="6408" max="6409" width="7.6640625" style="18" customWidth="1"/>
    <col min="6410" max="6410" width="8.44140625" style="18" customWidth="1"/>
    <col min="6411" max="6411" width="8.109375" style="18" customWidth="1"/>
    <col min="6412" max="6412" width="8.44140625" style="18" customWidth="1"/>
    <col min="6413" max="6655" width="11.44140625" style="18"/>
    <col min="6656" max="6656" width="1" style="18" customWidth="1"/>
    <col min="6657" max="6657" width="19.33203125" style="18" customWidth="1"/>
    <col min="6658" max="6658" width="11.109375" style="18" customWidth="1"/>
    <col min="6659" max="6659" width="7.6640625" style="18" customWidth="1"/>
    <col min="6660" max="6661" width="8.44140625" style="18" customWidth="1"/>
    <col min="6662" max="6662" width="9.109375" style="18" customWidth="1"/>
    <col min="6663" max="6663" width="8.44140625" style="18" customWidth="1"/>
    <col min="6664" max="6665" width="7.6640625" style="18" customWidth="1"/>
    <col min="6666" max="6666" width="8.44140625" style="18" customWidth="1"/>
    <col min="6667" max="6667" width="8.109375" style="18" customWidth="1"/>
    <col min="6668" max="6668" width="8.44140625" style="18" customWidth="1"/>
    <col min="6669" max="6911" width="11.44140625" style="18"/>
    <col min="6912" max="6912" width="1" style="18" customWidth="1"/>
    <col min="6913" max="6913" width="19.33203125" style="18" customWidth="1"/>
    <col min="6914" max="6914" width="11.109375" style="18" customWidth="1"/>
    <col min="6915" max="6915" width="7.6640625" style="18" customWidth="1"/>
    <col min="6916" max="6917" width="8.44140625" style="18" customWidth="1"/>
    <col min="6918" max="6918" width="9.109375" style="18" customWidth="1"/>
    <col min="6919" max="6919" width="8.44140625" style="18" customWidth="1"/>
    <col min="6920" max="6921" width="7.6640625" style="18" customWidth="1"/>
    <col min="6922" max="6922" width="8.44140625" style="18" customWidth="1"/>
    <col min="6923" max="6923" width="8.109375" style="18" customWidth="1"/>
    <col min="6924" max="6924" width="8.44140625" style="18" customWidth="1"/>
    <col min="6925" max="7167" width="11.44140625" style="18"/>
    <col min="7168" max="7168" width="1" style="18" customWidth="1"/>
    <col min="7169" max="7169" width="19.33203125" style="18" customWidth="1"/>
    <col min="7170" max="7170" width="11.109375" style="18" customWidth="1"/>
    <col min="7171" max="7171" width="7.6640625" style="18" customWidth="1"/>
    <col min="7172" max="7173" width="8.44140625" style="18" customWidth="1"/>
    <col min="7174" max="7174" width="9.109375" style="18" customWidth="1"/>
    <col min="7175" max="7175" width="8.44140625" style="18" customWidth="1"/>
    <col min="7176" max="7177" width="7.6640625" style="18" customWidth="1"/>
    <col min="7178" max="7178" width="8.44140625" style="18" customWidth="1"/>
    <col min="7179" max="7179" width="8.109375" style="18" customWidth="1"/>
    <col min="7180" max="7180" width="8.44140625" style="18" customWidth="1"/>
    <col min="7181" max="7423" width="11.44140625" style="18"/>
    <col min="7424" max="7424" width="1" style="18" customWidth="1"/>
    <col min="7425" max="7425" width="19.33203125" style="18" customWidth="1"/>
    <col min="7426" max="7426" width="11.109375" style="18" customWidth="1"/>
    <col min="7427" max="7427" width="7.6640625" style="18" customWidth="1"/>
    <col min="7428" max="7429" width="8.44140625" style="18" customWidth="1"/>
    <col min="7430" max="7430" width="9.109375" style="18" customWidth="1"/>
    <col min="7431" max="7431" width="8.44140625" style="18" customWidth="1"/>
    <col min="7432" max="7433" width="7.6640625" style="18" customWidth="1"/>
    <col min="7434" max="7434" width="8.44140625" style="18" customWidth="1"/>
    <col min="7435" max="7435" width="8.109375" style="18" customWidth="1"/>
    <col min="7436" max="7436" width="8.44140625" style="18" customWidth="1"/>
    <col min="7437" max="7679" width="11.44140625" style="18"/>
    <col min="7680" max="7680" width="1" style="18" customWidth="1"/>
    <col min="7681" max="7681" width="19.33203125" style="18" customWidth="1"/>
    <col min="7682" max="7682" width="11.109375" style="18" customWidth="1"/>
    <col min="7683" max="7683" width="7.6640625" style="18" customWidth="1"/>
    <col min="7684" max="7685" width="8.44140625" style="18" customWidth="1"/>
    <col min="7686" max="7686" width="9.109375" style="18" customWidth="1"/>
    <col min="7687" max="7687" width="8.44140625" style="18" customWidth="1"/>
    <col min="7688" max="7689" width="7.6640625" style="18" customWidth="1"/>
    <col min="7690" max="7690" width="8.44140625" style="18" customWidth="1"/>
    <col min="7691" max="7691" width="8.109375" style="18" customWidth="1"/>
    <col min="7692" max="7692" width="8.44140625" style="18" customWidth="1"/>
    <col min="7693" max="7935" width="11.44140625" style="18"/>
    <col min="7936" max="7936" width="1" style="18" customWidth="1"/>
    <col min="7937" max="7937" width="19.33203125" style="18" customWidth="1"/>
    <col min="7938" max="7938" width="11.109375" style="18" customWidth="1"/>
    <col min="7939" max="7939" width="7.6640625" style="18" customWidth="1"/>
    <col min="7940" max="7941" width="8.44140625" style="18" customWidth="1"/>
    <col min="7942" max="7942" width="9.109375" style="18" customWidth="1"/>
    <col min="7943" max="7943" width="8.44140625" style="18" customWidth="1"/>
    <col min="7944" max="7945" width="7.6640625" style="18" customWidth="1"/>
    <col min="7946" max="7946" width="8.44140625" style="18" customWidth="1"/>
    <col min="7947" max="7947" width="8.109375" style="18" customWidth="1"/>
    <col min="7948" max="7948" width="8.44140625" style="18" customWidth="1"/>
    <col min="7949" max="8191" width="11.44140625" style="18"/>
    <col min="8192" max="8192" width="1" style="18" customWidth="1"/>
    <col min="8193" max="8193" width="19.33203125" style="18" customWidth="1"/>
    <col min="8194" max="8194" width="11.109375" style="18" customWidth="1"/>
    <col min="8195" max="8195" width="7.6640625" style="18" customWidth="1"/>
    <col min="8196" max="8197" width="8.44140625" style="18" customWidth="1"/>
    <col min="8198" max="8198" width="9.109375" style="18" customWidth="1"/>
    <col min="8199" max="8199" width="8.44140625" style="18" customWidth="1"/>
    <col min="8200" max="8201" width="7.6640625" style="18" customWidth="1"/>
    <col min="8202" max="8202" width="8.44140625" style="18" customWidth="1"/>
    <col min="8203" max="8203" width="8.109375" style="18" customWidth="1"/>
    <col min="8204" max="8204" width="8.44140625" style="18" customWidth="1"/>
    <col min="8205" max="8447" width="11.44140625" style="18"/>
    <col min="8448" max="8448" width="1" style="18" customWidth="1"/>
    <col min="8449" max="8449" width="19.33203125" style="18" customWidth="1"/>
    <col min="8450" max="8450" width="11.109375" style="18" customWidth="1"/>
    <col min="8451" max="8451" width="7.6640625" style="18" customWidth="1"/>
    <col min="8452" max="8453" width="8.44140625" style="18" customWidth="1"/>
    <col min="8454" max="8454" width="9.109375" style="18" customWidth="1"/>
    <col min="8455" max="8455" width="8.44140625" style="18" customWidth="1"/>
    <col min="8456" max="8457" width="7.6640625" style="18" customWidth="1"/>
    <col min="8458" max="8458" width="8.44140625" style="18" customWidth="1"/>
    <col min="8459" max="8459" width="8.109375" style="18" customWidth="1"/>
    <col min="8460" max="8460" width="8.44140625" style="18" customWidth="1"/>
    <col min="8461" max="8703" width="11.44140625" style="18"/>
    <col min="8704" max="8704" width="1" style="18" customWidth="1"/>
    <col min="8705" max="8705" width="19.33203125" style="18" customWidth="1"/>
    <col min="8706" max="8706" width="11.109375" style="18" customWidth="1"/>
    <col min="8707" max="8707" width="7.6640625" style="18" customWidth="1"/>
    <col min="8708" max="8709" width="8.44140625" style="18" customWidth="1"/>
    <col min="8710" max="8710" width="9.109375" style="18" customWidth="1"/>
    <col min="8711" max="8711" width="8.44140625" style="18" customWidth="1"/>
    <col min="8712" max="8713" width="7.6640625" style="18" customWidth="1"/>
    <col min="8714" max="8714" width="8.44140625" style="18" customWidth="1"/>
    <col min="8715" max="8715" width="8.109375" style="18" customWidth="1"/>
    <col min="8716" max="8716" width="8.44140625" style="18" customWidth="1"/>
    <col min="8717" max="8959" width="11.44140625" style="18"/>
    <col min="8960" max="8960" width="1" style="18" customWidth="1"/>
    <col min="8961" max="8961" width="19.33203125" style="18" customWidth="1"/>
    <col min="8962" max="8962" width="11.109375" style="18" customWidth="1"/>
    <col min="8963" max="8963" width="7.6640625" style="18" customWidth="1"/>
    <col min="8964" max="8965" width="8.44140625" style="18" customWidth="1"/>
    <col min="8966" max="8966" width="9.109375" style="18" customWidth="1"/>
    <col min="8967" max="8967" width="8.44140625" style="18" customWidth="1"/>
    <col min="8968" max="8969" width="7.6640625" style="18" customWidth="1"/>
    <col min="8970" max="8970" width="8.44140625" style="18" customWidth="1"/>
    <col min="8971" max="8971" width="8.109375" style="18" customWidth="1"/>
    <col min="8972" max="8972" width="8.44140625" style="18" customWidth="1"/>
    <col min="8973" max="9215" width="11.44140625" style="18"/>
    <col min="9216" max="9216" width="1" style="18" customWidth="1"/>
    <col min="9217" max="9217" width="19.33203125" style="18" customWidth="1"/>
    <col min="9218" max="9218" width="11.109375" style="18" customWidth="1"/>
    <col min="9219" max="9219" width="7.6640625" style="18" customWidth="1"/>
    <col min="9220" max="9221" width="8.44140625" style="18" customWidth="1"/>
    <col min="9222" max="9222" width="9.109375" style="18" customWidth="1"/>
    <col min="9223" max="9223" width="8.44140625" style="18" customWidth="1"/>
    <col min="9224" max="9225" width="7.6640625" style="18" customWidth="1"/>
    <col min="9226" max="9226" width="8.44140625" style="18" customWidth="1"/>
    <col min="9227" max="9227" width="8.109375" style="18" customWidth="1"/>
    <col min="9228" max="9228" width="8.44140625" style="18" customWidth="1"/>
    <col min="9229" max="9471" width="11.44140625" style="18"/>
    <col min="9472" max="9472" width="1" style="18" customWidth="1"/>
    <col min="9473" max="9473" width="19.33203125" style="18" customWidth="1"/>
    <col min="9474" max="9474" width="11.109375" style="18" customWidth="1"/>
    <col min="9475" max="9475" width="7.6640625" style="18" customWidth="1"/>
    <col min="9476" max="9477" width="8.44140625" style="18" customWidth="1"/>
    <col min="9478" max="9478" width="9.109375" style="18" customWidth="1"/>
    <col min="9479" max="9479" width="8.44140625" style="18" customWidth="1"/>
    <col min="9480" max="9481" width="7.6640625" style="18" customWidth="1"/>
    <col min="9482" max="9482" width="8.44140625" style="18" customWidth="1"/>
    <col min="9483" max="9483" width="8.109375" style="18" customWidth="1"/>
    <col min="9484" max="9484" width="8.44140625" style="18" customWidth="1"/>
    <col min="9485" max="9727" width="11.44140625" style="18"/>
    <col min="9728" max="9728" width="1" style="18" customWidth="1"/>
    <col min="9729" max="9729" width="19.33203125" style="18" customWidth="1"/>
    <col min="9730" max="9730" width="11.109375" style="18" customWidth="1"/>
    <col min="9731" max="9731" width="7.6640625" style="18" customWidth="1"/>
    <col min="9732" max="9733" width="8.44140625" style="18" customWidth="1"/>
    <col min="9734" max="9734" width="9.109375" style="18" customWidth="1"/>
    <col min="9735" max="9735" width="8.44140625" style="18" customWidth="1"/>
    <col min="9736" max="9737" width="7.6640625" style="18" customWidth="1"/>
    <col min="9738" max="9738" width="8.44140625" style="18" customWidth="1"/>
    <col min="9739" max="9739" width="8.109375" style="18" customWidth="1"/>
    <col min="9740" max="9740" width="8.44140625" style="18" customWidth="1"/>
    <col min="9741" max="9983" width="11.44140625" style="18"/>
    <col min="9984" max="9984" width="1" style="18" customWidth="1"/>
    <col min="9985" max="9985" width="19.33203125" style="18" customWidth="1"/>
    <col min="9986" max="9986" width="11.109375" style="18" customWidth="1"/>
    <col min="9987" max="9987" width="7.6640625" style="18" customWidth="1"/>
    <col min="9988" max="9989" width="8.44140625" style="18" customWidth="1"/>
    <col min="9990" max="9990" width="9.109375" style="18" customWidth="1"/>
    <col min="9991" max="9991" width="8.44140625" style="18" customWidth="1"/>
    <col min="9992" max="9993" width="7.6640625" style="18" customWidth="1"/>
    <col min="9994" max="9994" width="8.44140625" style="18" customWidth="1"/>
    <col min="9995" max="9995" width="8.109375" style="18" customWidth="1"/>
    <col min="9996" max="9996" width="8.44140625" style="18" customWidth="1"/>
    <col min="9997" max="10239" width="11.44140625" style="18"/>
    <col min="10240" max="10240" width="1" style="18" customWidth="1"/>
    <col min="10241" max="10241" width="19.33203125" style="18" customWidth="1"/>
    <col min="10242" max="10242" width="11.109375" style="18" customWidth="1"/>
    <col min="10243" max="10243" width="7.6640625" style="18" customWidth="1"/>
    <col min="10244" max="10245" width="8.44140625" style="18" customWidth="1"/>
    <col min="10246" max="10246" width="9.109375" style="18" customWidth="1"/>
    <col min="10247" max="10247" width="8.44140625" style="18" customWidth="1"/>
    <col min="10248" max="10249" width="7.6640625" style="18" customWidth="1"/>
    <col min="10250" max="10250" width="8.44140625" style="18" customWidth="1"/>
    <col min="10251" max="10251" width="8.109375" style="18" customWidth="1"/>
    <col min="10252" max="10252" width="8.44140625" style="18" customWidth="1"/>
    <col min="10253" max="10495" width="11.44140625" style="18"/>
    <col min="10496" max="10496" width="1" style="18" customWidth="1"/>
    <col min="10497" max="10497" width="19.33203125" style="18" customWidth="1"/>
    <col min="10498" max="10498" width="11.109375" style="18" customWidth="1"/>
    <col min="10499" max="10499" width="7.6640625" style="18" customWidth="1"/>
    <col min="10500" max="10501" width="8.44140625" style="18" customWidth="1"/>
    <col min="10502" max="10502" width="9.109375" style="18" customWidth="1"/>
    <col min="10503" max="10503" width="8.44140625" style="18" customWidth="1"/>
    <col min="10504" max="10505" width="7.6640625" style="18" customWidth="1"/>
    <col min="10506" max="10506" width="8.44140625" style="18" customWidth="1"/>
    <col min="10507" max="10507" width="8.109375" style="18" customWidth="1"/>
    <col min="10508" max="10508" width="8.44140625" style="18" customWidth="1"/>
    <col min="10509" max="10751" width="11.44140625" style="18"/>
    <col min="10752" max="10752" width="1" style="18" customWidth="1"/>
    <col min="10753" max="10753" width="19.33203125" style="18" customWidth="1"/>
    <col min="10754" max="10754" width="11.109375" style="18" customWidth="1"/>
    <col min="10755" max="10755" width="7.6640625" style="18" customWidth="1"/>
    <col min="10756" max="10757" width="8.44140625" style="18" customWidth="1"/>
    <col min="10758" max="10758" width="9.109375" style="18" customWidth="1"/>
    <col min="10759" max="10759" width="8.44140625" style="18" customWidth="1"/>
    <col min="10760" max="10761" width="7.6640625" style="18" customWidth="1"/>
    <col min="10762" max="10762" width="8.44140625" style="18" customWidth="1"/>
    <col min="10763" max="10763" width="8.109375" style="18" customWidth="1"/>
    <col min="10764" max="10764" width="8.44140625" style="18" customWidth="1"/>
    <col min="10765" max="11007" width="11.44140625" style="18"/>
    <col min="11008" max="11008" width="1" style="18" customWidth="1"/>
    <col min="11009" max="11009" width="19.33203125" style="18" customWidth="1"/>
    <col min="11010" max="11010" width="11.109375" style="18" customWidth="1"/>
    <col min="11011" max="11011" width="7.6640625" style="18" customWidth="1"/>
    <col min="11012" max="11013" width="8.44140625" style="18" customWidth="1"/>
    <col min="11014" max="11014" width="9.109375" style="18" customWidth="1"/>
    <col min="11015" max="11015" width="8.44140625" style="18" customWidth="1"/>
    <col min="11016" max="11017" width="7.6640625" style="18" customWidth="1"/>
    <col min="11018" max="11018" width="8.44140625" style="18" customWidth="1"/>
    <col min="11019" max="11019" width="8.109375" style="18" customWidth="1"/>
    <col min="11020" max="11020" width="8.44140625" style="18" customWidth="1"/>
    <col min="11021" max="11263" width="11.44140625" style="18"/>
    <col min="11264" max="11264" width="1" style="18" customWidth="1"/>
    <col min="11265" max="11265" width="19.33203125" style="18" customWidth="1"/>
    <col min="11266" max="11266" width="11.109375" style="18" customWidth="1"/>
    <col min="11267" max="11267" width="7.6640625" style="18" customWidth="1"/>
    <col min="11268" max="11269" width="8.44140625" style="18" customWidth="1"/>
    <col min="11270" max="11270" width="9.109375" style="18" customWidth="1"/>
    <col min="11271" max="11271" width="8.44140625" style="18" customWidth="1"/>
    <col min="11272" max="11273" width="7.6640625" style="18" customWidth="1"/>
    <col min="11274" max="11274" width="8.44140625" style="18" customWidth="1"/>
    <col min="11275" max="11275" width="8.109375" style="18" customWidth="1"/>
    <col min="11276" max="11276" width="8.44140625" style="18" customWidth="1"/>
    <col min="11277" max="11519" width="11.44140625" style="18"/>
    <col min="11520" max="11520" width="1" style="18" customWidth="1"/>
    <col min="11521" max="11521" width="19.33203125" style="18" customWidth="1"/>
    <col min="11522" max="11522" width="11.109375" style="18" customWidth="1"/>
    <col min="11523" max="11523" width="7.6640625" style="18" customWidth="1"/>
    <col min="11524" max="11525" width="8.44140625" style="18" customWidth="1"/>
    <col min="11526" max="11526" width="9.109375" style="18" customWidth="1"/>
    <col min="11527" max="11527" width="8.44140625" style="18" customWidth="1"/>
    <col min="11528" max="11529" width="7.6640625" style="18" customWidth="1"/>
    <col min="11530" max="11530" width="8.44140625" style="18" customWidth="1"/>
    <col min="11531" max="11531" width="8.109375" style="18" customWidth="1"/>
    <col min="11532" max="11532" width="8.44140625" style="18" customWidth="1"/>
    <col min="11533" max="11775" width="11.44140625" style="18"/>
    <col min="11776" max="11776" width="1" style="18" customWidth="1"/>
    <col min="11777" max="11777" width="19.33203125" style="18" customWidth="1"/>
    <col min="11778" max="11778" width="11.109375" style="18" customWidth="1"/>
    <col min="11779" max="11779" width="7.6640625" style="18" customWidth="1"/>
    <col min="11780" max="11781" width="8.44140625" style="18" customWidth="1"/>
    <col min="11782" max="11782" width="9.109375" style="18" customWidth="1"/>
    <col min="11783" max="11783" width="8.44140625" style="18" customWidth="1"/>
    <col min="11784" max="11785" width="7.6640625" style="18" customWidth="1"/>
    <col min="11786" max="11786" width="8.44140625" style="18" customWidth="1"/>
    <col min="11787" max="11787" width="8.109375" style="18" customWidth="1"/>
    <col min="11788" max="11788" width="8.44140625" style="18" customWidth="1"/>
    <col min="11789" max="12031" width="11.44140625" style="18"/>
    <col min="12032" max="12032" width="1" style="18" customWidth="1"/>
    <col min="12033" max="12033" width="19.33203125" style="18" customWidth="1"/>
    <col min="12034" max="12034" width="11.109375" style="18" customWidth="1"/>
    <col min="12035" max="12035" width="7.6640625" style="18" customWidth="1"/>
    <col min="12036" max="12037" width="8.44140625" style="18" customWidth="1"/>
    <col min="12038" max="12038" width="9.109375" style="18" customWidth="1"/>
    <col min="12039" max="12039" width="8.44140625" style="18" customWidth="1"/>
    <col min="12040" max="12041" width="7.6640625" style="18" customWidth="1"/>
    <col min="12042" max="12042" width="8.44140625" style="18" customWidth="1"/>
    <col min="12043" max="12043" width="8.109375" style="18" customWidth="1"/>
    <col min="12044" max="12044" width="8.44140625" style="18" customWidth="1"/>
    <col min="12045" max="12287" width="11.44140625" style="18"/>
    <col min="12288" max="12288" width="1" style="18" customWidth="1"/>
    <col min="12289" max="12289" width="19.33203125" style="18" customWidth="1"/>
    <col min="12290" max="12290" width="11.109375" style="18" customWidth="1"/>
    <col min="12291" max="12291" width="7.6640625" style="18" customWidth="1"/>
    <col min="12292" max="12293" width="8.44140625" style="18" customWidth="1"/>
    <col min="12294" max="12294" width="9.109375" style="18" customWidth="1"/>
    <col min="12295" max="12295" width="8.44140625" style="18" customWidth="1"/>
    <col min="12296" max="12297" width="7.6640625" style="18" customWidth="1"/>
    <col min="12298" max="12298" width="8.44140625" style="18" customWidth="1"/>
    <col min="12299" max="12299" width="8.109375" style="18" customWidth="1"/>
    <col min="12300" max="12300" width="8.44140625" style="18" customWidth="1"/>
    <col min="12301" max="12543" width="11.44140625" style="18"/>
    <col min="12544" max="12544" width="1" style="18" customWidth="1"/>
    <col min="12545" max="12545" width="19.33203125" style="18" customWidth="1"/>
    <col min="12546" max="12546" width="11.109375" style="18" customWidth="1"/>
    <col min="12547" max="12547" width="7.6640625" style="18" customWidth="1"/>
    <col min="12548" max="12549" width="8.44140625" style="18" customWidth="1"/>
    <col min="12550" max="12550" width="9.109375" style="18" customWidth="1"/>
    <col min="12551" max="12551" width="8.44140625" style="18" customWidth="1"/>
    <col min="12552" max="12553" width="7.6640625" style="18" customWidth="1"/>
    <col min="12554" max="12554" width="8.44140625" style="18" customWidth="1"/>
    <col min="12555" max="12555" width="8.109375" style="18" customWidth="1"/>
    <col min="12556" max="12556" width="8.44140625" style="18" customWidth="1"/>
    <col min="12557" max="12799" width="11.44140625" style="18"/>
    <col min="12800" max="12800" width="1" style="18" customWidth="1"/>
    <col min="12801" max="12801" width="19.33203125" style="18" customWidth="1"/>
    <col min="12802" max="12802" width="11.109375" style="18" customWidth="1"/>
    <col min="12803" max="12803" width="7.6640625" style="18" customWidth="1"/>
    <col min="12804" max="12805" width="8.44140625" style="18" customWidth="1"/>
    <col min="12806" max="12806" width="9.109375" style="18" customWidth="1"/>
    <col min="12807" max="12807" width="8.44140625" style="18" customWidth="1"/>
    <col min="12808" max="12809" width="7.6640625" style="18" customWidth="1"/>
    <col min="12810" max="12810" width="8.44140625" style="18" customWidth="1"/>
    <col min="12811" max="12811" width="8.109375" style="18" customWidth="1"/>
    <col min="12812" max="12812" width="8.44140625" style="18" customWidth="1"/>
    <col min="12813" max="13055" width="11.44140625" style="18"/>
    <col min="13056" max="13056" width="1" style="18" customWidth="1"/>
    <col min="13057" max="13057" width="19.33203125" style="18" customWidth="1"/>
    <col min="13058" max="13058" width="11.109375" style="18" customWidth="1"/>
    <col min="13059" max="13059" width="7.6640625" style="18" customWidth="1"/>
    <col min="13060" max="13061" width="8.44140625" style="18" customWidth="1"/>
    <col min="13062" max="13062" width="9.109375" style="18" customWidth="1"/>
    <col min="13063" max="13063" width="8.44140625" style="18" customWidth="1"/>
    <col min="13064" max="13065" width="7.6640625" style="18" customWidth="1"/>
    <col min="13066" max="13066" width="8.44140625" style="18" customWidth="1"/>
    <col min="13067" max="13067" width="8.109375" style="18" customWidth="1"/>
    <col min="13068" max="13068" width="8.44140625" style="18" customWidth="1"/>
    <col min="13069" max="13311" width="11.44140625" style="18"/>
    <col min="13312" max="13312" width="1" style="18" customWidth="1"/>
    <col min="13313" max="13313" width="19.33203125" style="18" customWidth="1"/>
    <col min="13314" max="13314" width="11.109375" style="18" customWidth="1"/>
    <col min="13315" max="13315" width="7.6640625" style="18" customWidth="1"/>
    <col min="13316" max="13317" width="8.44140625" style="18" customWidth="1"/>
    <col min="13318" max="13318" width="9.109375" style="18" customWidth="1"/>
    <col min="13319" max="13319" width="8.44140625" style="18" customWidth="1"/>
    <col min="13320" max="13321" width="7.6640625" style="18" customWidth="1"/>
    <col min="13322" max="13322" width="8.44140625" style="18" customWidth="1"/>
    <col min="13323" max="13323" width="8.109375" style="18" customWidth="1"/>
    <col min="13324" max="13324" width="8.44140625" style="18" customWidth="1"/>
    <col min="13325" max="13567" width="11.44140625" style="18"/>
    <col min="13568" max="13568" width="1" style="18" customWidth="1"/>
    <col min="13569" max="13569" width="19.33203125" style="18" customWidth="1"/>
    <col min="13570" max="13570" width="11.109375" style="18" customWidth="1"/>
    <col min="13571" max="13571" width="7.6640625" style="18" customWidth="1"/>
    <col min="13572" max="13573" width="8.44140625" style="18" customWidth="1"/>
    <col min="13574" max="13574" width="9.109375" style="18" customWidth="1"/>
    <col min="13575" max="13575" width="8.44140625" style="18" customWidth="1"/>
    <col min="13576" max="13577" width="7.6640625" style="18" customWidth="1"/>
    <col min="13578" max="13578" width="8.44140625" style="18" customWidth="1"/>
    <col min="13579" max="13579" width="8.109375" style="18" customWidth="1"/>
    <col min="13580" max="13580" width="8.44140625" style="18" customWidth="1"/>
    <col min="13581" max="13823" width="11.44140625" style="18"/>
    <col min="13824" max="13824" width="1" style="18" customWidth="1"/>
    <col min="13825" max="13825" width="19.33203125" style="18" customWidth="1"/>
    <col min="13826" max="13826" width="11.109375" style="18" customWidth="1"/>
    <col min="13827" max="13827" width="7.6640625" style="18" customWidth="1"/>
    <col min="13828" max="13829" width="8.44140625" style="18" customWidth="1"/>
    <col min="13830" max="13830" width="9.109375" style="18" customWidth="1"/>
    <col min="13831" max="13831" width="8.44140625" style="18" customWidth="1"/>
    <col min="13832" max="13833" width="7.6640625" style="18" customWidth="1"/>
    <col min="13834" max="13834" width="8.44140625" style="18" customWidth="1"/>
    <col min="13835" max="13835" width="8.109375" style="18" customWidth="1"/>
    <col min="13836" max="13836" width="8.44140625" style="18" customWidth="1"/>
    <col min="13837" max="14079" width="11.44140625" style="18"/>
    <col min="14080" max="14080" width="1" style="18" customWidth="1"/>
    <col min="14081" max="14081" width="19.33203125" style="18" customWidth="1"/>
    <col min="14082" max="14082" width="11.109375" style="18" customWidth="1"/>
    <col min="14083" max="14083" width="7.6640625" style="18" customWidth="1"/>
    <col min="14084" max="14085" width="8.44140625" style="18" customWidth="1"/>
    <col min="14086" max="14086" width="9.109375" style="18" customWidth="1"/>
    <col min="14087" max="14087" width="8.44140625" style="18" customWidth="1"/>
    <col min="14088" max="14089" width="7.6640625" style="18" customWidth="1"/>
    <col min="14090" max="14090" width="8.44140625" style="18" customWidth="1"/>
    <col min="14091" max="14091" width="8.109375" style="18" customWidth="1"/>
    <col min="14092" max="14092" width="8.44140625" style="18" customWidth="1"/>
    <col min="14093" max="14335" width="11.44140625" style="18"/>
    <col min="14336" max="14336" width="1" style="18" customWidth="1"/>
    <col min="14337" max="14337" width="19.33203125" style="18" customWidth="1"/>
    <col min="14338" max="14338" width="11.109375" style="18" customWidth="1"/>
    <col min="14339" max="14339" width="7.6640625" style="18" customWidth="1"/>
    <col min="14340" max="14341" width="8.44140625" style="18" customWidth="1"/>
    <col min="14342" max="14342" width="9.109375" style="18" customWidth="1"/>
    <col min="14343" max="14343" width="8.44140625" style="18" customWidth="1"/>
    <col min="14344" max="14345" width="7.6640625" style="18" customWidth="1"/>
    <col min="14346" max="14346" width="8.44140625" style="18" customWidth="1"/>
    <col min="14347" max="14347" width="8.109375" style="18" customWidth="1"/>
    <col min="14348" max="14348" width="8.44140625" style="18" customWidth="1"/>
    <col min="14349" max="14591" width="11.44140625" style="18"/>
    <col min="14592" max="14592" width="1" style="18" customWidth="1"/>
    <col min="14593" max="14593" width="19.33203125" style="18" customWidth="1"/>
    <col min="14594" max="14594" width="11.109375" style="18" customWidth="1"/>
    <col min="14595" max="14595" width="7.6640625" style="18" customWidth="1"/>
    <col min="14596" max="14597" width="8.44140625" style="18" customWidth="1"/>
    <col min="14598" max="14598" width="9.109375" style="18" customWidth="1"/>
    <col min="14599" max="14599" width="8.44140625" style="18" customWidth="1"/>
    <col min="14600" max="14601" width="7.6640625" style="18" customWidth="1"/>
    <col min="14602" max="14602" width="8.44140625" style="18" customWidth="1"/>
    <col min="14603" max="14603" width="8.109375" style="18" customWidth="1"/>
    <col min="14604" max="14604" width="8.44140625" style="18" customWidth="1"/>
    <col min="14605" max="14847" width="11.44140625" style="18"/>
    <col min="14848" max="14848" width="1" style="18" customWidth="1"/>
    <col min="14849" max="14849" width="19.33203125" style="18" customWidth="1"/>
    <col min="14850" max="14850" width="11.109375" style="18" customWidth="1"/>
    <col min="14851" max="14851" width="7.6640625" style="18" customWidth="1"/>
    <col min="14852" max="14853" width="8.44140625" style="18" customWidth="1"/>
    <col min="14854" max="14854" width="9.109375" style="18" customWidth="1"/>
    <col min="14855" max="14855" width="8.44140625" style="18" customWidth="1"/>
    <col min="14856" max="14857" width="7.6640625" style="18" customWidth="1"/>
    <col min="14858" max="14858" width="8.44140625" style="18" customWidth="1"/>
    <col min="14859" max="14859" width="8.109375" style="18" customWidth="1"/>
    <col min="14860" max="14860" width="8.44140625" style="18" customWidth="1"/>
    <col min="14861" max="15103" width="11.44140625" style="18"/>
    <col min="15104" max="15104" width="1" style="18" customWidth="1"/>
    <col min="15105" max="15105" width="19.33203125" style="18" customWidth="1"/>
    <col min="15106" max="15106" width="11.109375" style="18" customWidth="1"/>
    <col min="15107" max="15107" width="7.6640625" style="18" customWidth="1"/>
    <col min="15108" max="15109" width="8.44140625" style="18" customWidth="1"/>
    <col min="15110" max="15110" width="9.109375" style="18" customWidth="1"/>
    <col min="15111" max="15111" width="8.44140625" style="18" customWidth="1"/>
    <col min="15112" max="15113" width="7.6640625" style="18" customWidth="1"/>
    <col min="15114" max="15114" width="8.44140625" style="18" customWidth="1"/>
    <col min="15115" max="15115" width="8.109375" style="18" customWidth="1"/>
    <col min="15116" max="15116" width="8.44140625" style="18" customWidth="1"/>
    <col min="15117" max="15359" width="11.44140625" style="18"/>
    <col min="15360" max="15360" width="1" style="18" customWidth="1"/>
    <col min="15361" max="15361" width="19.33203125" style="18" customWidth="1"/>
    <col min="15362" max="15362" width="11.109375" style="18" customWidth="1"/>
    <col min="15363" max="15363" width="7.6640625" style="18" customWidth="1"/>
    <col min="15364" max="15365" width="8.44140625" style="18" customWidth="1"/>
    <col min="15366" max="15366" width="9.109375" style="18" customWidth="1"/>
    <col min="15367" max="15367" width="8.44140625" style="18" customWidth="1"/>
    <col min="15368" max="15369" width="7.6640625" style="18" customWidth="1"/>
    <col min="15370" max="15370" width="8.44140625" style="18" customWidth="1"/>
    <col min="15371" max="15371" width="8.109375" style="18" customWidth="1"/>
    <col min="15372" max="15372" width="8.44140625" style="18" customWidth="1"/>
    <col min="15373" max="15615" width="11.44140625" style="18"/>
    <col min="15616" max="15616" width="1" style="18" customWidth="1"/>
    <col min="15617" max="15617" width="19.33203125" style="18" customWidth="1"/>
    <col min="15618" max="15618" width="11.109375" style="18" customWidth="1"/>
    <col min="15619" max="15619" width="7.6640625" style="18" customWidth="1"/>
    <col min="15620" max="15621" width="8.44140625" style="18" customWidth="1"/>
    <col min="15622" max="15622" width="9.109375" style="18" customWidth="1"/>
    <col min="15623" max="15623" width="8.44140625" style="18" customWidth="1"/>
    <col min="15624" max="15625" width="7.6640625" style="18" customWidth="1"/>
    <col min="15626" max="15626" width="8.44140625" style="18" customWidth="1"/>
    <col min="15627" max="15627" width="8.109375" style="18" customWidth="1"/>
    <col min="15628" max="15628" width="8.44140625" style="18" customWidth="1"/>
    <col min="15629" max="15871" width="11.44140625" style="18"/>
    <col min="15872" max="15872" width="1" style="18" customWidth="1"/>
    <col min="15873" max="15873" width="19.33203125" style="18" customWidth="1"/>
    <col min="15874" max="15874" width="11.109375" style="18" customWidth="1"/>
    <col min="15875" max="15875" width="7.6640625" style="18" customWidth="1"/>
    <col min="15876" max="15877" width="8.44140625" style="18" customWidth="1"/>
    <col min="15878" max="15878" width="9.109375" style="18" customWidth="1"/>
    <col min="15879" max="15879" width="8.44140625" style="18" customWidth="1"/>
    <col min="15880" max="15881" width="7.6640625" style="18" customWidth="1"/>
    <col min="15882" max="15882" width="8.44140625" style="18" customWidth="1"/>
    <col min="15883" max="15883" width="8.109375" style="18" customWidth="1"/>
    <col min="15884" max="15884" width="8.44140625" style="18" customWidth="1"/>
    <col min="15885" max="16127" width="11.44140625" style="18"/>
    <col min="16128" max="16128" width="1" style="18" customWidth="1"/>
    <col min="16129" max="16129" width="19.33203125" style="18" customWidth="1"/>
    <col min="16130" max="16130" width="11.109375" style="18" customWidth="1"/>
    <col min="16131" max="16131" width="7.6640625" style="18" customWidth="1"/>
    <col min="16132" max="16133" width="8.44140625" style="18" customWidth="1"/>
    <col min="16134" max="16134" width="9.109375" style="18" customWidth="1"/>
    <col min="16135" max="16135" width="8.44140625" style="18" customWidth="1"/>
    <col min="16136" max="16137" width="7.6640625" style="18" customWidth="1"/>
    <col min="16138" max="16138" width="8.44140625" style="18" customWidth="1"/>
    <col min="16139" max="16139" width="8.109375" style="18" customWidth="1"/>
    <col min="16140" max="16140" width="8.44140625" style="18" customWidth="1"/>
    <col min="16141" max="16384" width="11.44140625" style="18"/>
  </cols>
  <sheetData>
    <row r="1" spans="2:14" ht="16.350000000000001" customHeight="1"/>
    <row r="2" spans="2:14" ht="16.350000000000001" customHeight="1"/>
    <row r="3" spans="2:14" ht="16.2" customHeight="1"/>
    <row r="4" spans="2:14" ht="16.2" customHeight="1"/>
    <row r="5" spans="2:14" ht="16.2" customHeight="1"/>
    <row r="6" spans="2:14" ht="16.2" customHeight="1">
      <c r="B6" s="39" t="s">
        <v>16</v>
      </c>
    </row>
    <row r="7" spans="2:14" ht="17.100000000000001" customHeight="1">
      <c r="B7" s="40" t="s">
        <v>169</v>
      </c>
    </row>
    <row r="8" spans="2:14" ht="16.2" customHeight="1">
      <c r="B8" s="39"/>
    </row>
    <row r="9" spans="2:14" ht="16.5" customHeight="1"/>
    <row r="10" spans="2:14" ht="22.5" customHeight="1">
      <c r="B10" s="127" t="s">
        <v>123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9"/>
    </row>
    <row r="11" spans="2:14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4" s="22" customFormat="1" ht="28.5" customHeight="1">
      <c r="B12" s="41" t="s">
        <v>60</v>
      </c>
      <c r="C12" s="42" t="s">
        <v>4</v>
      </c>
      <c r="D12" s="42" t="s">
        <v>5</v>
      </c>
      <c r="E12" s="42" t="s">
        <v>6</v>
      </c>
      <c r="F12" s="42" t="s">
        <v>7</v>
      </c>
      <c r="G12" s="42" t="s">
        <v>8</v>
      </c>
      <c r="H12" s="42" t="s">
        <v>9</v>
      </c>
      <c r="I12" s="42" t="s">
        <v>10</v>
      </c>
      <c r="J12" s="42" t="s">
        <v>11</v>
      </c>
      <c r="K12" s="42" t="s">
        <v>61</v>
      </c>
      <c r="L12" s="42" t="s">
        <v>3</v>
      </c>
    </row>
    <row r="13" spans="2:14" s="22" customFormat="1" ht="17.100000000000001" customHeight="1">
      <c r="B13" s="81" t="s">
        <v>62</v>
      </c>
      <c r="C13" s="84">
        <f>SUM(C14:C17)</f>
        <v>39</v>
      </c>
      <c r="D13" s="84">
        <f t="shared" ref="D13:K13" si="0">SUM(D14:D17)</f>
        <v>103</v>
      </c>
      <c r="E13" s="84">
        <f t="shared" si="0"/>
        <v>58</v>
      </c>
      <c r="F13" s="84">
        <f t="shared" si="0"/>
        <v>109</v>
      </c>
      <c r="G13" s="84">
        <f t="shared" si="0"/>
        <v>29</v>
      </c>
      <c r="H13" s="84">
        <f t="shared" si="0"/>
        <v>43</v>
      </c>
      <c r="I13" s="84">
        <f t="shared" si="0"/>
        <v>125</v>
      </c>
      <c r="J13" s="84">
        <f t="shared" si="0"/>
        <v>178</v>
      </c>
      <c r="K13" s="84">
        <f t="shared" si="0"/>
        <v>27</v>
      </c>
      <c r="L13" s="85">
        <f t="shared" ref="L13:L53" si="1">SUM(C13:K13)</f>
        <v>711</v>
      </c>
      <c r="N13" s="26"/>
    </row>
    <row r="14" spans="2:14" s="26" customFormat="1" ht="17.100000000000001" customHeight="1">
      <c r="B14" s="82" t="s">
        <v>92</v>
      </c>
      <c r="C14" s="44">
        <v>3</v>
      </c>
      <c r="D14" s="44">
        <v>16</v>
      </c>
      <c r="E14" s="44">
        <v>9</v>
      </c>
      <c r="F14" s="44">
        <v>19</v>
      </c>
      <c r="G14" s="44">
        <v>3</v>
      </c>
      <c r="H14" s="44">
        <v>7</v>
      </c>
      <c r="I14" s="44">
        <v>26</v>
      </c>
      <c r="J14" s="44">
        <v>41</v>
      </c>
      <c r="K14" s="44">
        <v>9</v>
      </c>
      <c r="L14" s="45">
        <f t="shared" si="1"/>
        <v>133</v>
      </c>
    </row>
    <row r="15" spans="2:14" s="26" customFormat="1" ht="17.100000000000001" customHeight="1">
      <c r="B15" s="82" t="s">
        <v>93</v>
      </c>
      <c r="C15" s="44">
        <v>13</v>
      </c>
      <c r="D15" s="44">
        <v>32</v>
      </c>
      <c r="E15" s="44">
        <v>14</v>
      </c>
      <c r="F15" s="44">
        <v>32</v>
      </c>
      <c r="G15" s="44">
        <v>13</v>
      </c>
      <c r="H15" s="44">
        <v>8</v>
      </c>
      <c r="I15" s="44">
        <v>40</v>
      </c>
      <c r="J15" s="44">
        <v>55</v>
      </c>
      <c r="K15" s="44">
        <v>6</v>
      </c>
      <c r="L15" s="45">
        <f t="shared" si="1"/>
        <v>213</v>
      </c>
    </row>
    <row r="16" spans="2:14" s="26" customFormat="1" ht="17.100000000000001" customHeight="1">
      <c r="B16" s="82" t="s">
        <v>94</v>
      </c>
      <c r="C16" s="44">
        <v>3</v>
      </c>
      <c r="D16" s="44">
        <v>10</v>
      </c>
      <c r="E16" s="44">
        <v>5</v>
      </c>
      <c r="F16" s="44">
        <v>6</v>
      </c>
      <c r="G16" s="44">
        <v>0</v>
      </c>
      <c r="H16" s="44">
        <v>5</v>
      </c>
      <c r="I16" s="44">
        <v>9</v>
      </c>
      <c r="J16" s="44">
        <v>14</v>
      </c>
      <c r="K16" s="44">
        <v>5</v>
      </c>
      <c r="L16" s="45">
        <f t="shared" si="1"/>
        <v>57</v>
      </c>
    </row>
    <row r="17" spans="2:13" s="26" customFormat="1" ht="17.100000000000001" customHeight="1">
      <c r="B17" s="82" t="s">
        <v>95</v>
      </c>
      <c r="C17" s="44">
        <v>20</v>
      </c>
      <c r="D17" s="44">
        <v>45</v>
      </c>
      <c r="E17" s="44">
        <v>30</v>
      </c>
      <c r="F17" s="44">
        <v>52</v>
      </c>
      <c r="G17" s="44">
        <v>13</v>
      </c>
      <c r="H17" s="44">
        <v>23</v>
      </c>
      <c r="I17" s="44">
        <v>50</v>
      </c>
      <c r="J17" s="44">
        <v>68</v>
      </c>
      <c r="K17" s="44">
        <v>7</v>
      </c>
      <c r="L17" s="45">
        <f t="shared" si="1"/>
        <v>308</v>
      </c>
    </row>
    <row r="18" spans="2:13" s="26" customFormat="1" ht="17.100000000000001" customHeight="1">
      <c r="B18" s="81" t="s">
        <v>63</v>
      </c>
      <c r="C18" s="84">
        <f>+SUM(C19:C24)</f>
        <v>673</v>
      </c>
      <c r="D18" s="84">
        <f t="shared" ref="D18:K18" si="2">+SUM(D19:D24)</f>
        <v>1157</v>
      </c>
      <c r="E18" s="84">
        <f t="shared" si="2"/>
        <v>834</v>
      </c>
      <c r="F18" s="84">
        <f t="shared" si="2"/>
        <v>1359</v>
      </c>
      <c r="G18" s="84">
        <f t="shared" si="2"/>
        <v>396</v>
      </c>
      <c r="H18" s="84">
        <f t="shared" si="2"/>
        <v>603</v>
      </c>
      <c r="I18" s="84">
        <f t="shared" si="2"/>
        <v>2202</v>
      </c>
      <c r="J18" s="84">
        <f t="shared" si="2"/>
        <v>2387</v>
      </c>
      <c r="K18" s="84">
        <f t="shared" si="2"/>
        <v>211</v>
      </c>
      <c r="L18" s="85">
        <f t="shared" si="1"/>
        <v>9822</v>
      </c>
    </row>
    <row r="19" spans="2:13" s="26" customFormat="1" ht="17.100000000000001" customHeight="1">
      <c r="B19" s="82" t="s">
        <v>96</v>
      </c>
      <c r="C19" s="44">
        <v>158</v>
      </c>
      <c r="D19" s="44">
        <v>329</v>
      </c>
      <c r="E19" s="44">
        <v>244</v>
      </c>
      <c r="F19" s="44">
        <v>309</v>
      </c>
      <c r="G19" s="44">
        <v>87</v>
      </c>
      <c r="H19" s="44">
        <v>198</v>
      </c>
      <c r="I19" s="44">
        <v>465</v>
      </c>
      <c r="J19" s="44">
        <v>602</v>
      </c>
      <c r="K19" s="44">
        <v>35</v>
      </c>
      <c r="L19" s="45">
        <f t="shared" si="1"/>
        <v>2427</v>
      </c>
    </row>
    <row r="20" spans="2:13" s="26" customFormat="1" ht="17.100000000000001" customHeight="1">
      <c r="B20" s="82" t="s">
        <v>97</v>
      </c>
      <c r="C20" s="44">
        <v>133</v>
      </c>
      <c r="D20" s="44">
        <v>216</v>
      </c>
      <c r="E20" s="44">
        <v>166</v>
      </c>
      <c r="F20" s="44">
        <v>219</v>
      </c>
      <c r="G20" s="44">
        <v>100</v>
      </c>
      <c r="H20" s="44">
        <v>144</v>
      </c>
      <c r="I20" s="44">
        <v>397</v>
      </c>
      <c r="J20" s="44">
        <v>452</v>
      </c>
      <c r="K20" s="44">
        <v>23</v>
      </c>
      <c r="L20" s="45">
        <f t="shared" si="1"/>
        <v>1850</v>
      </c>
    </row>
    <row r="21" spans="2:13" s="26" customFormat="1" ht="24" customHeight="1">
      <c r="B21" s="83" t="s">
        <v>98</v>
      </c>
      <c r="C21" s="44">
        <v>168</v>
      </c>
      <c r="D21" s="44">
        <v>337</v>
      </c>
      <c r="E21" s="44">
        <v>246</v>
      </c>
      <c r="F21" s="44">
        <v>275</v>
      </c>
      <c r="G21" s="44">
        <v>123</v>
      </c>
      <c r="H21" s="44">
        <v>155</v>
      </c>
      <c r="I21" s="44">
        <v>479</v>
      </c>
      <c r="J21" s="44">
        <v>642</v>
      </c>
      <c r="K21" s="44">
        <v>28</v>
      </c>
      <c r="L21" s="45">
        <f t="shared" si="1"/>
        <v>2453</v>
      </c>
    </row>
    <row r="22" spans="2:13" s="26" customFormat="1" ht="17.100000000000001" customHeight="1">
      <c r="B22" s="82" t="s">
        <v>99</v>
      </c>
      <c r="C22" s="44">
        <v>76</v>
      </c>
      <c r="D22" s="44">
        <v>91</v>
      </c>
      <c r="E22" s="44">
        <v>71</v>
      </c>
      <c r="F22" s="44">
        <v>125</v>
      </c>
      <c r="G22" s="44">
        <v>40</v>
      </c>
      <c r="H22" s="44">
        <v>41</v>
      </c>
      <c r="I22" s="44">
        <v>218</v>
      </c>
      <c r="J22" s="44">
        <v>267</v>
      </c>
      <c r="K22" s="44">
        <v>61</v>
      </c>
      <c r="L22" s="45">
        <f t="shared" si="1"/>
        <v>990</v>
      </c>
      <c r="M22" s="28"/>
    </row>
    <row r="23" spans="2:13" s="33" customFormat="1" ht="17.100000000000001" customHeight="1">
      <c r="B23" s="82" t="s">
        <v>100</v>
      </c>
      <c r="C23" s="44">
        <v>3</v>
      </c>
      <c r="D23" s="44">
        <v>0</v>
      </c>
      <c r="E23" s="44">
        <v>0</v>
      </c>
      <c r="F23" s="44">
        <v>1</v>
      </c>
      <c r="G23" s="44">
        <v>0</v>
      </c>
      <c r="H23" s="44">
        <v>0</v>
      </c>
      <c r="I23" s="44">
        <v>5</v>
      </c>
      <c r="J23" s="44">
        <v>4</v>
      </c>
      <c r="K23" s="44">
        <v>5</v>
      </c>
      <c r="L23" s="45">
        <f t="shared" si="1"/>
        <v>18</v>
      </c>
    </row>
    <row r="24" spans="2:13" s="33" customFormat="1" ht="17.100000000000001" customHeight="1">
      <c r="B24" s="82" t="s">
        <v>101</v>
      </c>
      <c r="C24" s="44">
        <v>135</v>
      </c>
      <c r="D24" s="44">
        <v>184</v>
      </c>
      <c r="E24" s="44">
        <v>107</v>
      </c>
      <c r="F24" s="44">
        <v>430</v>
      </c>
      <c r="G24" s="44">
        <v>46</v>
      </c>
      <c r="H24" s="44">
        <v>65</v>
      </c>
      <c r="I24" s="44">
        <v>638</v>
      </c>
      <c r="J24" s="44">
        <v>420</v>
      </c>
      <c r="K24" s="44">
        <v>59</v>
      </c>
      <c r="L24" s="45">
        <f t="shared" si="1"/>
        <v>2084</v>
      </c>
    </row>
    <row r="25" spans="2:13" s="38" customFormat="1" ht="17.100000000000001" customHeight="1">
      <c r="B25" s="81" t="s">
        <v>64</v>
      </c>
      <c r="C25" s="84">
        <f>+SUM(C26:C28)</f>
        <v>456</v>
      </c>
      <c r="D25" s="84">
        <f t="shared" ref="D25:K25" si="3">+SUM(D26:D28)</f>
        <v>992</v>
      </c>
      <c r="E25" s="84">
        <f t="shared" si="3"/>
        <v>652</v>
      </c>
      <c r="F25" s="84">
        <f t="shared" si="3"/>
        <v>1050</v>
      </c>
      <c r="G25" s="84">
        <f t="shared" si="3"/>
        <v>367</v>
      </c>
      <c r="H25" s="84">
        <f t="shared" si="3"/>
        <v>421</v>
      </c>
      <c r="I25" s="84">
        <f t="shared" si="3"/>
        <v>2062</v>
      </c>
      <c r="J25" s="84">
        <f t="shared" si="3"/>
        <v>2027</v>
      </c>
      <c r="K25" s="84">
        <f t="shared" si="3"/>
        <v>152</v>
      </c>
      <c r="L25" s="85">
        <f t="shared" si="1"/>
        <v>8179</v>
      </c>
    </row>
    <row r="26" spans="2:13" ht="17.100000000000001" customHeight="1">
      <c r="B26" s="82" t="s">
        <v>102</v>
      </c>
      <c r="C26" s="44">
        <v>52</v>
      </c>
      <c r="D26" s="44">
        <v>85</v>
      </c>
      <c r="E26" s="44">
        <v>57</v>
      </c>
      <c r="F26" s="44">
        <v>79</v>
      </c>
      <c r="G26" s="44">
        <v>22</v>
      </c>
      <c r="H26" s="44">
        <v>30</v>
      </c>
      <c r="I26" s="44">
        <v>312</v>
      </c>
      <c r="J26" s="44">
        <v>193</v>
      </c>
      <c r="K26" s="44">
        <v>25</v>
      </c>
      <c r="L26" s="45">
        <f t="shared" si="1"/>
        <v>855</v>
      </c>
    </row>
    <row r="27" spans="2:13" ht="17.100000000000001" customHeight="1">
      <c r="B27" s="82" t="s">
        <v>103</v>
      </c>
      <c r="C27" s="44">
        <v>208</v>
      </c>
      <c r="D27" s="44">
        <v>406</v>
      </c>
      <c r="E27" s="44">
        <v>310</v>
      </c>
      <c r="F27" s="44">
        <v>388</v>
      </c>
      <c r="G27" s="44">
        <v>172</v>
      </c>
      <c r="H27" s="44">
        <v>220</v>
      </c>
      <c r="I27" s="44">
        <v>767</v>
      </c>
      <c r="J27" s="44">
        <v>732</v>
      </c>
      <c r="K27" s="44">
        <v>41</v>
      </c>
      <c r="L27" s="45">
        <f t="shared" si="1"/>
        <v>3244</v>
      </c>
    </row>
    <row r="28" spans="2:13" ht="17.100000000000001" customHeight="1">
      <c r="B28" s="82" t="s">
        <v>104</v>
      </c>
      <c r="C28" s="44">
        <v>196</v>
      </c>
      <c r="D28" s="44">
        <v>501</v>
      </c>
      <c r="E28" s="44">
        <v>285</v>
      </c>
      <c r="F28" s="44">
        <v>583</v>
      </c>
      <c r="G28" s="44">
        <v>173</v>
      </c>
      <c r="H28" s="44">
        <v>171</v>
      </c>
      <c r="I28" s="44">
        <v>983</v>
      </c>
      <c r="J28" s="44">
        <v>1102</v>
      </c>
      <c r="K28" s="44">
        <v>86</v>
      </c>
      <c r="L28" s="45">
        <f t="shared" si="1"/>
        <v>4080</v>
      </c>
    </row>
    <row r="29" spans="2:13" ht="17.100000000000001" customHeight="1">
      <c r="B29" s="81" t="s">
        <v>65</v>
      </c>
      <c r="C29" s="84">
        <f>+SUM(C30:C34)</f>
        <v>57</v>
      </c>
      <c r="D29" s="84">
        <f t="shared" ref="D29:K29" si="4">+SUM(D30:D34)</f>
        <v>447</v>
      </c>
      <c r="E29" s="84">
        <f t="shared" si="4"/>
        <v>604</v>
      </c>
      <c r="F29" s="84">
        <f t="shared" si="4"/>
        <v>135</v>
      </c>
      <c r="G29" s="84">
        <f t="shared" si="4"/>
        <v>69</v>
      </c>
      <c r="H29" s="84">
        <f t="shared" si="4"/>
        <v>170</v>
      </c>
      <c r="I29" s="84">
        <f t="shared" si="4"/>
        <v>188</v>
      </c>
      <c r="J29" s="84">
        <f t="shared" si="4"/>
        <v>312</v>
      </c>
      <c r="K29" s="84">
        <f t="shared" si="4"/>
        <v>23</v>
      </c>
      <c r="L29" s="85">
        <f t="shared" si="1"/>
        <v>2005</v>
      </c>
    </row>
    <row r="30" spans="2:13" ht="24" customHeight="1">
      <c r="B30" s="83" t="s">
        <v>105</v>
      </c>
      <c r="C30" s="44">
        <v>5</v>
      </c>
      <c r="D30" s="44">
        <v>332</v>
      </c>
      <c r="E30" s="44">
        <v>21</v>
      </c>
      <c r="F30" s="44">
        <v>13</v>
      </c>
      <c r="G30" s="44">
        <v>23</v>
      </c>
      <c r="H30" s="44">
        <v>7</v>
      </c>
      <c r="I30" s="44">
        <v>20</v>
      </c>
      <c r="J30" s="44">
        <v>58</v>
      </c>
      <c r="K30" s="44">
        <v>7</v>
      </c>
      <c r="L30" s="45">
        <f t="shared" si="1"/>
        <v>486</v>
      </c>
    </row>
    <row r="31" spans="2:13" ht="24" customHeight="1">
      <c r="B31" s="83" t="s">
        <v>106</v>
      </c>
      <c r="C31" s="44">
        <v>24</v>
      </c>
      <c r="D31" s="44">
        <v>65</v>
      </c>
      <c r="E31" s="44">
        <v>68</v>
      </c>
      <c r="F31" s="44">
        <v>55</v>
      </c>
      <c r="G31" s="44">
        <v>34</v>
      </c>
      <c r="H31" s="44">
        <v>71</v>
      </c>
      <c r="I31" s="44">
        <v>96</v>
      </c>
      <c r="J31" s="44">
        <v>121</v>
      </c>
      <c r="K31" s="44">
        <v>6</v>
      </c>
      <c r="L31" s="45">
        <f t="shared" si="1"/>
        <v>540</v>
      </c>
    </row>
    <row r="32" spans="2:13" ht="17.100000000000001" customHeight="1">
      <c r="B32" s="82" t="s">
        <v>107</v>
      </c>
      <c r="C32" s="44">
        <v>14</v>
      </c>
      <c r="D32" s="44">
        <v>7</v>
      </c>
      <c r="E32" s="44">
        <v>78</v>
      </c>
      <c r="F32" s="44">
        <v>17</v>
      </c>
      <c r="G32" s="44">
        <v>4</v>
      </c>
      <c r="H32" s="44">
        <v>76</v>
      </c>
      <c r="I32" s="44">
        <v>8</v>
      </c>
      <c r="J32" s="44">
        <v>34</v>
      </c>
      <c r="K32" s="44">
        <v>0</v>
      </c>
      <c r="L32" s="45">
        <f t="shared" si="1"/>
        <v>238</v>
      </c>
    </row>
    <row r="33" spans="2:12" ht="17.100000000000001" customHeight="1">
      <c r="B33" s="82" t="s">
        <v>108</v>
      </c>
      <c r="C33" s="44">
        <v>11</v>
      </c>
      <c r="D33" s="44">
        <v>27</v>
      </c>
      <c r="E33" s="44">
        <v>428</v>
      </c>
      <c r="F33" s="44">
        <v>16</v>
      </c>
      <c r="G33" s="44">
        <v>3</v>
      </c>
      <c r="H33" s="44">
        <v>16</v>
      </c>
      <c r="I33" s="44">
        <v>49</v>
      </c>
      <c r="J33" s="44">
        <v>74</v>
      </c>
      <c r="K33" s="44">
        <v>10</v>
      </c>
      <c r="L33" s="45">
        <f t="shared" si="1"/>
        <v>634</v>
      </c>
    </row>
    <row r="34" spans="2:12" ht="17.100000000000001" customHeight="1">
      <c r="B34" s="82" t="s">
        <v>109</v>
      </c>
      <c r="C34" s="44">
        <v>3</v>
      </c>
      <c r="D34" s="44">
        <v>16</v>
      </c>
      <c r="E34" s="44">
        <v>9</v>
      </c>
      <c r="F34" s="44">
        <v>34</v>
      </c>
      <c r="G34" s="44">
        <v>5</v>
      </c>
      <c r="H34" s="44">
        <v>0</v>
      </c>
      <c r="I34" s="44">
        <v>15</v>
      </c>
      <c r="J34" s="44">
        <v>25</v>
      </c>
      <c r="K34" s="44">
        <v>0</v>
      </c>
      <c r="L34" s="45">
        <f t="shared" si="1"/>
        <v>107</v>
      </c>
    </row>
    <row r="35" spans="2:12" ht="17.100000000000001" customHeight="1">
      <c r="B35" s="81" t="s">
        <v>66</v>
      </c>
      <c r="C35" s="84">
        <f>+SUM(C36:C38)</f>
        <v>206</v>
      </c>
      <c r="D35" s="84">
        <f t="shared" ref="D35:K35" si="5">+SUM(D36:D38)</f>
        <v>412</v>
      </c>
      <c r="E35" s="84">
        <f t="shared" si="5"/>
        <v>220</v>
      </c>
      <c r="F35" s="84">
        <f t="shared" si="5"/>
        <v>442</v>
      </c>
      <c r="G35" s="84">
        <f t="shared" si="5"/>
        <v>125</v>
      </c>
      <c r="H35" s="84">
        <f t="shared" si="5"/>
        <v>148</v>
      </c>
      <c r="I35" s="84">
        <f t="shared" si="5"/>
        <v>873</v>
      </c>
      <c r="J35" s="84">
        <f t="shared" si="5"/>
        <v>850</v>
      </c>
      <c r="K35" s="84">
        <f t="shared" si="5"/>
        <v>98</v>
      </c>
      <c r="L35" s="85">
        <f t="shared" si="1"/>
        <v>3374</v>
      </c>
    </row>
    <row r="36" spans="2:12" ht="17.100000000000001" customHeight="1">
      <c r="B36" s="82" t="s">
        <v>66</v>
      </c>
      <c r="C36" s="44">
        <v>115</v>
      </c>
      <c r="D36" s="44">
        <v>229</v>
      </c>
      <c r="E36" s="44">
        <v>129</v>
      </c>
      <c r="F36" s="44">
        <v>227</v>
      </c>
      <c r="G36" s="44">
        <v>69</v>
      </c>
      <c r="H36" s="44">
        <v>90</v>
      </c>
      <c r="I36" s="44">
        <v>448</v>
      </c>
      <c r="J36" s="44">
        <v>432</v>
      </c>
      <c r="K36" s="44">
        <v>59</v>
      </c>
      <c r="L36" s="45">
        <f t="shared" si="1"/>
        <v>1798</v>
      </c>
    </row>
    <row r="37" spans="2:12" ht="17.100000000000001" customHeight="1">
      <c r="B37" s="82" t="s">
        <v>110</v>
      </c>
      <c r="C37" s="44">
        <v>44</v>
      </c>
      <c r="D37" s="44">
        <v>70</v>
      </c>
      <c r="E37" s="44">
        <v>39</v>
      </c>
      <c r="F37" s="44">
        <v>92</v>
      </c>
      <c r="G37" s="44">
        <v>24</v>
      </c>
      <c r="H37" s="44">
        <v>19</v>
      </c>
      <c r="I37" s="44">
        <v>171</v>
      </c>
      <c r="J37" s="44">
        <v>177</v>
      </c>
      <c r="K37" s="44">
        <v>14</v>
      </c>
      <c r="L37" s="45">
        <f t="shared" si="1"/>
        <v>650</v>
      </c>
    </row>
    <row r="38" spans="2:12" ht="17.100000000000001" customHeight="1">
      <c r="B38" s="82" t="s">
        <v>111</v>
      </c>
      <c r="C38" s="44">
        <v>47</v>
      </c>
      <c r="D38" s="44">
        <v>113</v>
      </c>
      <c r="E38" s="44">
        <v>52</v>
      </c>
      <c r="F38" s="44">
        <v>123</v>
      </c>
      <c r="G38" s="44">
        <v>32</v>
      </c>
      <c r="H38" s="44">
        <v>39</v>
      </c>
      <c r="I38" s="44">
        <v>254</v>
      </c>
      <c r="J38" s="44">
        <v>241</v>
      </c>
      <c r="K38" s="44">
        <v>25</v>
      </c>
      <c r="L38" s="45">
        <f t="shared" si="1"/>
        <v>926</v>
      </c>
    </row>
    <row r="39" spans="2:12" ht="17.100000000000001" customHeight="1">
      <c r="B39" s="81" t="s">
        <v>112</v>
      </c>
      <c r="C39" s="84">
        <f>+SUM(C40:C47)</f>
        <v>153</v>
      </c>
      <c r="D39" s="84">
        <f t="shared" ref="D39:K39" si="6">+SUM(D40:D47)</f>
        <v>291</v>
      </c>
      <c r="E39" s="84">
        <f t="shared" si="6"/>
        <v>165</v>
      </c>
      <c r="F39" s="84">
        <f t="shared" si="6"/>
        <v>254</v>
      </c>
      <c r="G39" s="84">
        <f t="shared" si="6"/>
        <v>101</v>
      </c>
      <c r="H39" s="84">
        <f t="shared" si="6"/>
        <v>111</v>
      </c>
      <c r="I39" s="84">
        <f t="shared" si="6"/>
        <v>633</v>
      </c>
      <c r="J39" s="84">
        <f t="shared" si="6"/>
        <v>719</v>
      </c>
      <c r="K39" s="84">
        <f t="shared" si="6"/>
        <v>118</v>
      </c>
      <c r="L39" s="85">
        <f t="shared" si="1"/>
        <v>2545</v>
      </c>
    </row>
    <row r="40" spans="2:12" ht="17.100000000000001" customHeight="1">
      <c r="B40" s="82" t="s">
        <v>113</v>
      </c>
      <c r="C40" s="44">
        <v>10</v>
      </c>
      <c r="D40" s="44">
        <v>25</v>
      </c>
      <c r="E40" s="44">
        <v>11</v>
      </c>
      <c r="F40" s="44">
        <v>23</v>
      </c>
      <c r="G40" s="44">
        <v>5</v>
      </c>
      <c r="H40" s="44">
        <v>7</v>
      </c>
      <c r="I40" s="44">
        <v>63</v>
      </c>
      <c r="J40" s="44">
        <v>49</v>
      </c>
      <c r="K40" s="44">
        <v>9</v>
      </c>
      <c r="L40" s="45">
        <f t="shared" si="1"/>
        <v>202</v>
      </c>
    </row>
    <row r="41" spans="2:12" ht="24" customHeight="1">
      <c r="B41" s="83" t="s">
        <v>114</v>
      </c>
      <c r="C41" s="44">
        <v>26</v>
      </c>
      <c r="D41" s="44">
        <v>39</v>
      </c>
      <c r="E41" s="44">
        <v>27</v>
      </c>
      <c r="F41" s="44">
        <v>47</v>
      </c>
      <c r="G41" s="44">
        <v>20</v>
      </c>
      <c r="H41" s="44">
        <v>24</v>
      </c>
      <c r="I41" s="44">
        <v>65</v>
      </c>
      <c r="J41" s="44">
        <v>88</v>
      </c>
      <c r="K41" s="44">
        <v>2</v>
      </c>
      <c r="L41" s="45">
        <f t="shared" si="1"/>
        <v>338</v>
      </c>
    </row>
    <row r="42" spans="2:12" ht="17.100000000000001" customHeight="1">
      <c r="B42" s="82" t="s">
        <v>115</v>
      </c>
      <c r="C42" s="44">
        <v>2</v>
      </c>
      <c r="D42" s="44">
        <v>1</v>
      </c>
      <c r="E42" s="44">
        <v>1</v>
      </c>
      <c r="F42" s="44">
        <v>2</v>
      </c>
      <c r="G42" s="44">
        <v>1</v>
      </c>
      <c r="H42" s="44">
        <v>0</v>
      </c>
      <c r="I42" s="44">
        <v>10</v>
      </c>
      <c r="J42" s="44">
        <v>12</v>
      </c>
      <c r="K42" s="44">
        <v>2</v>
      </c>
      <c r="L42" s="45">
        <f t="shared" si="1"/>
        <v>31</v>
      </c>
    </row>
    <row r="43" spans="2:12" ht="17.100000000000001" customHeight="1">
      <c r="B43" s="82" t="s">
        <v>116</v>
      </c>
      <c r="C43" s="44">
        <v>83</v>
      </c>
      <c r="D43" s="44">
        <v>137</v>
      </c>
      <c r="E43" s="44">
        <v>79</v>
      </c>
      <c r="F43" s="44">
        <v>133</v>
      </c>
      <c r="G43" s="44">
        <v>42</v>
      </c>
      <c r="H43" s="44">
        <v>36</v>
      </c>
      <c r="I43" s="44">
        <v>333</v>
      </c>
      <c r="J43" s="44">
        <v>432</v>
      </c>
      <c r="K43" s="44">
        <v>83</v>
      </c>
      <c r="L43" s="45">
        <f t="shared" si="1"/>
        <v>1358</v>
      </c>
    </row>
    <row r="44" spans="2:12" ht="17.100000000000001" customHeight="1">
      <c r="B44" s="82" t="s">
        <v>117</v>
      </c>
      <c r="C44" s="44">
        <v>4</v>
      </c>
      <c r="D44" s="44">
        <v>19</v>
      </c>
      <c r="E44" s="44">
        <v>9</v>
      </c>
      <c r="F44" s="44">
        <v>16</v>
      </c>
      <c r="G44" s="44">
        <v>6</v>
      </c>
      <c r="H44" s="44">
        <v>13</v>
      </c>
      <c r="I44" s="44">
        <v>33</v>
      </c>
      <c r="J44" s="44">
        <v>39</v>
      </c>
      <c r="K44" s="44">
        <v>4</v>
      </c>
      <c r="L44" s="45">
        <f t="shared" si="1"/>
        <v>143</v>
      </c>
    </row>
    <row r="45" spans="2:12" ht="17.100000000000001" customHeight="1">
      <c r="B45" s="82" t="s">
        <v>118</v>
      </c>
      <c r="C45" s="44">
        <v>16</v>
      </c>
      <c r="D45" s="44">
        <v>17</v>
      </c>
      <c r="E45" s="44">
        <v>12</v>
      </c>
      <c r="F45" s="44">
        <v>9</v>
      </c>
      <c r="G45" s="44">
        <v>9</v>
      </c>
      <c r="H45" s="44">
        <v>10</v>
      </c>
      <c r="I45" s="44">
        <v>38</v>
      </c>
      <c r="J45" s="44">
        <v>31</v>
      </c>
      <c r="K45" s="44">
        <v>13</v>
      </c>
      <c r="L45" s="45">
        <f t="shared" si="1"/>
        <v>155</v>
      </c>
    </row>
    <row r="46" spans="2:12" ht="17.100000000000001" customHeight="1">
      <c r="B46" s="82" t="s">
        <v>119</v>
      </c>
      <c r="C46" s="44">
        <v>2</v>
      </c>
      <c r="D46" s="44">
        <v>30</v>
      </c>
      <c r="E46" s="44">
        <v>18</v>
      </c>
      <c r="F46" s="44">
        <v>14</v>
      </c>
      <c r="G46" s="44">
        <v>11</v>
      </c>
      <c r="H46" s="44">
        <v>9</v>
      </c>
      <c r="I46" s="44">
        <v>41</v>
      </c>
      <c r="J46" s="44">
        <v>41</v>
      </c>
      <c r="K46" s="44">
        <v>5</v>
      </c>
      <c r="L46" s="45">
        <f t="shared" si="1"/>
        <v>171</v>
      </c>
    </row>
    <row r="47" spans="2:12" ht="17.100000000000001" customHeight="1">
      <c r="B47" s="82" t="s">
        <v>120</v>
      </c>
      <c r="C47" s="44">
        <v>10</v>
      </c>
      <c r="D47" s="44">
        <v>23</v>
      </c>
      <c r="E47" s="44">
        <v>8</v>
      </c>
      <c r="F47" s="44">
        <v>10</v>
      </c>
      <c r="G47" s="44">
        <v>7</v>
      </c>
      <c r="H47" s="44">
        <v>12</v>
      </c>
      <c r="I47" s="44">
        <v>50</v>
      </c>
      <c r="J47" s="44">
        <v>27</v>
      </c>
      <c r="K47" s="44">
        <v>0</v>
      </c>
      <c r="L47" s="45">
        <f t="shared" si="1"/>
        <v>147</v>
      </c>
    </row>
    <row r="48" spans="2:12" ht="17.100000000000001" customHeight="1">
      <c r="B48" s="81" t="s">
        <v>68</v>
      </c>
      <c r="C48" s="84">
        <f>+C49</f>
        <v>515</v>
      </c>
      <c r="D48" s="84">
        <f t="shared" ref="D48:K48" si="7">+D49</f>
        <v>675</v>
      </c>
      <c r="E48" s="84">
        <f t="shared" si="7"/>
        <v>418</v>
      </c>
      <c r="F48" s="84">
        <f t="shared" si="7"/>
        <v>1023</v>
      </c>
      <c r="G48" s="84">
        <f t="shared" si="7"/>
        <v>289</v>
      </c>
      <c r="H48" s="84">
        <f t="shared" si="7"/>
        <v>342</v>
      </c>
      <c r="I48" s="84">
        <f t="shared" si="7"/>
        <v>1649</v>
      </c>
      <c r="J48" s="84">
        <f t="shared" si="7"/>
        <v>2161</v>
      </c>
      <c r="K48" s="84">
        <f t="shared" si="7"/>
        <v>147</v>
      </c>
      <c r="L48" s="85">
        <f t="shared" si="1"/>
        <v>7219</v>
      </c>
    </row>
    <row r="49" spans="2:12" ht="17.100000000000001" customHeight="1">
      <c r="B49" s="82" t="s">
        <v>121</v>
      </c>
      <c r="C49" s="44">
        <v>515</v>
      </c>
      <c r="D49" s="44">
        <v>675</v>
      </c>
      <c r="E49" s="44">
        <v>418</v>
      </c>
      <c r="F49" s="44">
        <v>1023</v>
      </c>
      <c r="G49" s="44">
        <v>289</v>
      </c>
      <c r="H49" s="44">
        <v>342</v>
      </c>
      <c r="I49" s="44">
        <v>1649</v>
      </c>
      <c r="J49" s="44">
        <v>2161</v>
      </c>
      <c r="K49" s="44">
        <v>147</v>
      </c>
      <c r="L49" s="45">
        <f t="shared" si="1"/>
        <v>7219</v>
      </c>
    </row>
    <row r="50" spans="2:12" ht="17.100000000000001" customHeight="1">
      <c r="B50" s="81" t="s">
        <v>69</v>
      </c>
      <c r="C50" s="84">
        <f t="shared" ref="C50:K50" si="8">+C51</f>
        <v>288</v>
      </c>
      <c r="D50" s="84">
        <f t="shared" si="8"/>
        <v>503</v>
      </c>
      <c r="E50" s="84">
        <f t="shared" si="8"/>
        <v>316</v>
      </c>
      <c r="F50" s="84">
        <f t="shared" si="8"/>
        <v>389</v>
      </c>
      <c r="G50" s="84">
        <f t="shared" si="8"/>
        <v>134</v>
      </c>
      <c r="H50" s="84">
        <f t="shared" si="8"/>
        <v>161</v>
      </c>
      <c r="I50" s="84">
        <f t="shared" si="8"/>
        <v>1896</v>
      </c>
      <c r="J50" s="84">
        <f t="shared" si="8"/>
        <v>1242</v>
      </c>
      <c r="K50" s="84">
        <f t="shared" si="8"/>
        <v>232</v>
      </c>
      <c r="L50" s="85">
        <f t="shared" si="1"/>
        <v>5161</v>
      </c>
    </row>
    <row r="51" spans="2:12" ht="17.100000000000001" customHeight="1">
      <c r="B51" s="82" t="s">
        <v>122</v>
      </c>
      <c r="C51" s="44">
        <v>288</v>
      </c>
      <c r="D51" s="44">
        <v>503</v>
      </c>
      <c r="E51" s="44">
        <v>316</v>
      </c>
      <c r="F51" s="44">
        <v>389</v>
      </c>
      <c r="G51" s="44">
        <v>134</v>
      </c>
      <c r="H51" s="44">
        <v>161</v>
      </c>
      <c r="I51" s="44">
        <v>1896</v>
      </c>
      <c r="J51" s="44">
        <v>1242</v>
      </c>
      <c r="K51" s="44">
        <v>232</v>
      </c>
      <c r="L51" s="45">
        <f t="shared" si="1"/>
        <v>5161</v>
      </c>
    </row>
    <row r="52" spans="2:12" ht="17.100000000000001" customHeight="1">
      <c r="B52" s="81" t="s">
        <v>70</v>
      </c>
      <c r="C52" s="84">
        <f t="shared" ref="C52:K52" si="9">+C53</f>
        <v>26</v>
      </c>
      <c r="D52" s="84">
        <f t="shared" si="9"/>
        <v>46</v>
      </c>
      <c r="E52" s="84">
        <f t="shared" si="9"/>
        <v>23</v>
      </c>
      <c r="F52" s="84">
        <f t="shared" si="9"/>
        <v>52</v>
      </c>
      <c r="G52" s="84">
        <f t="shared" si="9"/>
        <v>9</v>
      </c>
      <c r="H52" s="84">
        <f t="shared" si="9"/>
        <v>19</v>
      </c>
      <c r="I52" s="84">
        <f t="shared" si="9"/>
        <v>77</v>
      </c>
      <c r="J52" s="84">
        <f t="shared" si="9"/>
        <v>94</v>
      </c>
      <c r="K52" s="84">
        <f t="shared" si="9"/>
        <v>15</v>
      </c>
      <c r="L52" s="85">
        <f t="shared" si="1"/>
        <v>361</v>
      </c>
    </row>
    <row r="53" spans="2:12" ht="17.100000000000001" customHeight="1">
      <c r="B53" s="82" t="s">
        <v>70</v>
      </c>
      <c r="C53" s="44">
        <v>26</v>
      </c>
      <c r="D53" s="44">
        <v>46</v>
      </c>
      <c r="E53" s="44">
        <v>23</v>
      </c>
      <c r="F53" s="44">
        <v>52</v>
      </c>
      <c r="G53" s="44">
        <v>9</v>
      </c>
      <c r="H53" s="44">
        <v>19</v>
      </c>
      <c r="I53" s="44">
        <v>77</v>
      </c>
      <c r="J53" s="44">
        <v>94</v>
      </c>
      <c r="K53" s="44">
        <v>15</v>
      </c>
      <c r="L53" s="45">
        <f t="shared" si="1"/>
        <v>361</v>
      </c>
    </row>
    <row r="54" spans="2:12" ht="24.9" customHeight="1" thickBot="1">
      <c r="B54" s="49" t="s">
        <v>3</v>
      </c>
      <c r="C54" s="50">
        <f>SUM(C13,C18,C25,C29,C35,C39,C48,C50,C52)</f>
        <v>2413</v>
      </c>
      <c r="D54" s="50">
        <f t="shared" ref="D54:L54" si="10">SUM(D13,D18,D25,D29,D35,D39,D48,D50,D52)</f>
        <v>4626</v>
      </c>
      <c r="E54" s="50">
        <f t="shared" si="10"/>
        <v>3290</v>
      </c>
      <c r="F54" s="50">
        <f t="shared" si="10"/>
        <v>4813</v>
      </c>
      <c r="G54" s="50">
        <f t="shared" si="10"/>
        <v>1519</v>
      </c>
      <c r="H54" s="50">
        <f t="shared" si="10"/>
        <v>2018</v>
      </c>
      <c r="I54" s="50">
        <f t="shared" si="10"/>
        <v>9705</v>
      </c>
      <c r="J54" s="50">
        <f t="shared" si="10"/>
        <v>9970</v>
      </c>
      <c r="K54" s="50">
        <f t="shared" si="10"/>
        <v>1023</v>
      </c>
      <c r="L54" s="79">
        <f t="shared" si="10"/>
        <v>39377</v>
      </c>
    </row>
    <row r="55" spans="2:12" ht="16.5" customHeight="1">
      <c r="B55" s="48" t="s">
        <v>168</v>
      </c>
      <c r="C55" s="30"/>
      <c r="D55" s="30"/>
      <c r="E55" s="30"/>
      <c r="F55" s="30"/>
      <c r="G55" s="30"/>
      <c r="H55" s="30"/>
      <c r="I55" s="30"/>
      <c r="J55" s="30"/>
      <c r="K55" s="31"/>
      <c r="L55" s="32"/>
    </row>
    <row r="56" spans="2:12">
      <c r="B56" s="35"/>
      <c r="C56" s="36"/>
      <c r="D56" s="36"/>
      <c r="E56" s="36"/>
      <c r="F56" s="36"/>
      <c r="G56" s="36"/>
      <c r="H56" s="36"/>
      <c r="I56" s="36"/>
      <c r="J56" s="36"/>
      <c r="K56" s="37"/>
      <c r="L56" s="38"/>
    </row>
  </sheetData>
  <mergeCells count="1">
    <mergeCell ref="B10:L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Difusión.&amp;"NewsGotT,Negrita" Año 2023 | &amp;P</oddFooter>
  </headerFooter>
  <rowBreaks count="1" manualBreakCount="1">
    <brk id="47" max="11" man="1"/>
  </rowBreaks>
  <colBreaks count="1" manualBreakCount="1">
    <brk id="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49.6640625" style="15" customWidth="1"/>
    <col min="3" max="3" width="10.33203125" style="16" bestFit="1" customWidth="1"/>
    <col min="4" max="4" width="9.44140625" style="16" bestFit="1" customWidth="1"/>
    <col min="5" max="8" width="10.33203125" style="16" bestFit="1" customWidth="1"/>
    <col min="9" max="9" width="11.109375" style="16" bestFit="1" customWidth="1"/>
    <col min="10" max="10" width="10.6640625" style="16" bestFit="1" customWidth="1"/>
    <col min="11" max="11" width="7.6640625" style="17" customWidth="1"/>
    <col min="12" max="254" width="11.44140625" style="18"/>
    <col min="255" max="255" width="1" style="18" customWidth="1"/>
    <col min="256" max="256" width="19.33203125" style="18" customWidth="1"/>
    <col min="257" max="257" width="11.109375" style="18" customWidth="1"/>
    <col min="258" max="258" width="7.6640625" style="18" customWidth="1"/>
    <col min="259" max="260" width="8.44140625" style="18" customWidth="1"/>
    <col min="261" max="261" width="9.109375" style="18" customWidth="1"/>
    <col min="262" max="262" width="8.44140625" style="18" customWidth="1"/>
    <col min="263" max="264" width="7.6640625" style="18" customWidth="1"/>
    <col min="265" max="265" width="8.44140625" style="18" customWidth="1"/>
    <col min="266" max="266" width="8.109375" style="18" customWidth="1"/>
    <col min="267" max="267" width="8.44140625" style="18" customWidth="1"/>
    <col min="268" max="510" width="11.44140625" style="18"/>
    <col min="511" max="511" width="1" style="18" customWidth="1"/>
    <col min="512" max="512" width="19.33203125" style="18" customWidth="1"/>
    <col min="513" max="513" width="11.109375" style="18" customWidth="1"/>
    <col min="514" max="514" width="7.6640625" style="18" customWidth="1"/>
    <col min="515" max="516" width="8.44140625" style="18" customWidth="1"/>
    <col min="517" max="517" width="9.109375" style="18" customWidth="1"/>
    <col min="518" max="518" width="8.44140625" style="18" customWidth="1"/>
    <col min="519" max="520" width="7.6640625" style="18" customWidth="1"/>
    <col min="521" max="521" width="8.44140625" style="18" customWidth="1"/>
    <col min="522" max="522" width="8.109375" style="18" customWidth="1"/>
    <col min="523" max="523" width="8.44140625" style="18" customWidth="1"/>
    <col min="524" max="766" width="11.44140625" style="18"/>
    <col min="767" max="767" width="1" style="18" customWidth="1"/>
    <col min="768" max="768" width="19.33203125" style="18" customWidth="1"/>
    <col min="769" max="769" width="11.109375" style="18" customWidth="1"/>
    <col min="770" max="770" width="7.6640625" style="18" customWidth="1"/>
    <col min="771" max="772" width="8.44140625" style="18" customWidth="1"/>
    <col min="773" max="773" width="9.109375" style="18" customWidth="1"/>
    <col min="774" max="774" width="8.44140625" style="18" customWidth="1"/>
    <col min="775" max="776" width="7.6640625" style="18" customWidth="1"/>
    <col min="777" max="777" width="8.44140625" style="18" customWidth="1"/>
    <col min="778" max="778" width="8.109375" style="18" customWidth="1"/>
    <col min="779" max="779" width="8.44140625" style="18" customWidth="1"/>
    <col min="780" max="1022" width="11.44140625" style="18"/>
    <col min="1023" max="1023" width="1" style="18" customWidth="1"/>
    <col min="1024" max="1024" width="19.33203125" style="18" customWidth="1"/>
    <col min="1025" max="1025" width="11.109375" style="18" customWidth="1"/>
    <col min="1026" max="1026" width="7.6640625" style="18" customWidth="1"/>
    <col min="1027" max="1028" width="8.44140625" style="18" customWidth="1"/>
    <col min="1029" max="1029" width="9.109375" style="18" customWidth="1"/>
    <col min="1030" max="1030" width="8.44140625" style="18" customWidth="1"/>
    <col min="1031" max="1032" width="7.6640625" style="18" customWidth="1"/>
    <col min="1033" max="1033" width="8.44140625" style="18" customWidth="1"/>
    <col min="1034" max="1034" width="8.109375" style="18" customWidth="1"/>
    <col min="1035" max="1035" width="8.44140625" style="18" customWidth="1"/>
    <col min="1036" max="1278" width="11.44140625" style="18"/>
    <col min="1279" max="1279" width="1" style="18" customWidth="1"/>
    <col min="1280" max="1280" width="19.33203125" style="18" customWidth="1"/>
    <col min="1281" max="1281" width="11.109375" style="18" customWidth="1"/>
    <col min="1282" max="1282" width="7.6640625" style="18" customWidth="1"/>
    <col min="1283" max="1284" width="8.44140625" style="18" customWidth="1"/>
    <col min="1285" max="1285" width="9.109375" style="18" customWidth="1"/>
    <col min="1286" max="1286" width="8.44140625" style="18" customWidth="1"/>
    <col min="1287" max="1288" width="7.6640625" style="18" customWidth="1"/>
    <col min="1289" max="1289" width="8.44140625" style="18" customWidth="1"/>
    <col min="1290" max="1290" width="8.109375" style="18" customWidth="1"/>
    <col min="1291" max="1291" width="8.44140625" style="18" customWidth="1"/>
    <col min="1292" max="1534" width="11.44140625" style="18"/>
    <col min="1535" max="1535" width="1" style="18" customWidth="1"/>
    <col min="1536" max="1536" width="19.33203125" style="18" customWidth="1"/>
    <col min="1537" max="1537" width="11.109375" style="18" customWidth="1"/>
    <col min="1538" max="1538" width="7.6640625" style="18" customWidth="1"/>
    <col min="1539" max="1540" width="8.44140625" style="18" customWidth="1"/>
    <col min="1541" max="1541" width="9.109375" style="18" customWidth="1"/>
    <col min="1542" max="1542" width="8.44140625" style="18" customWidth="1"/>
    <col min="1543" max="1544" width="7.6640625" style="18" customWidth="1"/>
    <col min="1545" max="1545" width="8.44140625" style="18" customWidth="1"/>
    <col min="1546" max="1546" width="8.109375" style="18" customWidth="1"/>
    <col min="1547" max="1547" width="8.44140625" style="18" customWidth="1"/>
    <col min="1548" max="1790" width="11.44140625" style="18"/>
    <col min="1791" max="1791" width="1" style="18" customWidth="1"/>
    <col min="1792" max="1792" width="19.33203125" style="18" customWidth="1"/>
    <col min="1793" max="1793" width="11.109375" style="18" customWidth="1"/>
    <col min="1794" max="1794" width="7.6640625" style="18" customWidth="1"/>
    <col min="1795" max="1796" width="8.44140625" style="18" customWidth="1"/>
    <col min="1797" max="1797" width="9.109375" style="18" customWidth="1"/>
    <col min="1798" max="1798" width="8.44140625" style="18" customWidth="1"/>
    <col min="1799" max="1800" width="7.6640625" style="18" customWidth="1"/>
    <col min="1801" max="1801" width="8.44140625" style="18" customWidth="1"/>
    <col min="1802" max="1802" width="8.109375" style="18" customWidth="1"/>
    <col min="1803" max="1803" width="8.44140625" style="18" customWidth="1"/>
    <col min="1804" max="2046" width="11.44140625" style="18"/>
    <col min="2047" max="2047" width="1" style="18" customWidth="1"/>
    <col min="2048" max="2048" width="19.33203125" style="18" customWidth="1"/>
    <col min="2049" max="2049" width="11.109375" style="18" customWidth="1"/>
    <col min="2050" max="2050" width="7.6640625" style="18" customWidth="1"/>
    <col min="2051" max="2052" width="8.44140625" style="18" customWidth="1"/>
    <col min="2053" max="2053" width="9.109375" style="18" customWidth="1"/>
    <col min="2054" max="2054" width="8.44140625" style="18" customWidth="1"/>
    <col min="2055" max="2056" width="7.6640625" style="18" customWidth="1"/>
    <col min="2057" max="2057" width="8.44140625" style="18" customWidth="1"/>
    <col min="2058" max="2058" width="8.109375" style="18" customWidth="1"/>
    <col min="2059" max="2059" width="8.44140625" style="18" customWidth="1"/>
    <col min="2060" max="2302" width="11.44140625" style="18"/>
    <col min="2303" max="2303" width="1" style="18" customWidth="1"/>
    <col min="2304" max="2304" width="19.33203125" style="18" customWidth="1"/>
    <col min="2305" max="2305" width="11.109375" style="18" customWidth="1"/>
    <col min="2306" max="2306" width="7.6640625" style="18" customWidth="1"/>
    <col min="2307" max="2308" width="8.44140625" style="18" customWidth="1"/>
    <col min="2309" max="2309" width="9.109375" style="18" customWidth="1"/>
    <col min="2310" max="2310" width="8.44140625" style="18" customWidth="1"/>
    <col min="2311" max="2312" width="7.6640625" style="18" customWidth="1"/>
    <col min="2313" max="2313" width="8.44140625" style="18" customWidth="1"/>
    <col min="2314" max="2314" width="8.109375" style="18" customWidth="1"/>
    <col min="2315" max="2315" width="8.44140625" style="18" customWidth="1"/>
    <col min="2316" max="2558" width="11.44140625" style="18"/>
    <col min="2559" max="2559" width="1" style="18" customWidth="1"/>
    <col min="2560" max="2560" width="19.33203125" style="18" customWidth="1"/>
    <col min="2561" max="2561" width="11.109375" style="18" customWidth="1"/>
    <col min="2562" max="2562" width="7.6640625" style="18" customWidth="1"/>
    <col min="2563" max="2564" width="8.44140625" style="18" customWidth="1"/>
    <col min="2565" max="2565" width="9.109375" style="18" customWidth="1"/>
    <col min="2566" max="2566" width="8.44140625" style="18" customWidth="1"/>
    <col min="2567" max="2568" width="7.6640625" style="18" customWidth="1"/>
    <col min="2569" max="2569" width="8.44140625" style="18" customWidth="1"/>
    <col min="2570" max="2570" width="8.109375" style="18" customWidth="1"/>
    <col min="2571" max="2571" width="8.44140625" style="18" customWidth="1"/>
    <col min="2572" max="2814" width="11.44140625" style="18"/>
    <col min="2815" max="2815" width="1" style="18" customWidth="1"/>
    <col min="2816" max="2816" width="19.33203125" style="18" customWidth="1"/>
    <col min="2817" max="2817" width="11.109375" style="18" customWidth="1"/>
    <col min="2818" max="2818" width="7.6640625" style="18" customWidth="1"/>
    <col min="2819" max="2820" width="8.44140625" style="18" customWidth="1"/>
    <col min="2821" max="2821" width="9.109375" style="18" customWidth="1"/>
    <col min="2822" max="2822" width="8.44140625" style="18" customWidth="1"/>
    <col min="2823" max="2824" width="7.6640625" style="18" customWidth="1"/>
    <col min="2825" max="2825" width="8.44140625" style="18" customWidth="1"/>
    <col min="2826" max="2826" width="8.109375" style="18" customWidth="1"/>
    <col min="2827" max="2827" width="8.44140625" style="18" customWidth="1"/>
    <col min="2828" max="3070" width="11.44140625" style="18"/>
    <col min="3071" max="3071" width="1" style="18" customWidth="1"/>
    <col min="3072" max="3072" width="19.33203125" style="18" customWidth="1"/>
    <col min="3073" max="3073" width="11.109375" style="18" customWidth="1"/>
    <col min="3074" max="3074" width="7.6640625" style="18" customWidth="1"/>
    <col min="3075" max="3076" width="8.44140625" style="18" customWidth="1"/>
    <col min="3077" max="3077" width="9.109375" style="18" customWidth="1"/>
    <col min="3078" max="3078" width="8.44140625" style="18" customWidth="1"/>
    <col min="3079" max="3080" width="7.6640625" style="18" customWidth="1"/>
    <col min="3081" max="3081" width="8.44140625" style="18" customWidth="1"/>
    <col min="3082" max="3082" width="8.109375" style="18" customWidth="1"/>
    <col min="3083" max="3083" width="8.44140625" style="18" customWidth="1"/>
    <col min="3084" max="3326" width="11.44140625" style="18"/>
    <col min="3327" max="3327" width="1" style="18" customWidth="1"/>
    <col min="3328" max="3328" width="19.33203125" style="18" customWidth="1"/>
    <col min="3329" max="3329" width="11.109375" style="18" customWidth="1"/>
    <col min="3330" max="3330" width="7.6640625" style="18" customWidth="1"/>
    <col min="3331" max="3332" width="8.44140625" style="18" customWidth="1"/>
    <col min="3333" max="3333" width="9.109375" style="18" customWidth="1"/>
    <col min="3334" max="3334" width="8.44140625" style="18" customWidth="1"/>
    <col min="3335" max="3336" width="7.6640625" style="18" customWidth="1"/>
    <col min="3337" max="3337" width="8.44140625" style="18" customWidth="1"/>
    <col min="3338" max="3338" width="8.109375" style="18" customWidth="1"/>
    <col min="3339" max="3339" width="8.44140625" style="18" customWidth="1"/>
    <col min="3340" max="3582" width="11.44140625" style="18"/>
    <col min="3583" max="3583" width="1" style="18" customWidth="1"/>
    <col min="3584" max="3584" width="19.33203125" style="18" customWidth="1"/>
    <col min="3585" max="3585" width="11.109375" style="18" customWidth="1"/>
    <col min="3586" max="3586" width="7.6640625" style="18" customWidth="1"/>
    <col min="3587" max="3588" width="8.44140625" style="18" customWidth="1"/>
    <col min="3589" max="3589" width="9.109375" style="18" customWidth="1"/>
    <col min="3590" max="3590" width="8.44140625" style="18" customWidth="1"/>
    <col min="3591" max="3592" width="7.6640625" style="18" customWidth="1"/>
    <col min="3593" max="3593" width="8.44140625" style="18" customWidth="1"/>
    <col min="3594" max="3594" width="8.109375" style="18" customWidth="1"/>
    <col min="3595" max="3595" width="8.44140625" style="18" customWidth="1"/>
    <col min="3596" max="3838" width="11.44140625" style="18"/>
    <col min="3839" max="3839" width="1" style="18" customWidth="1"/>
    <col min="3840" max="3840" width="19.33203125" style="18" customWidth="1"/>
    <col min="3841" max="3841" width="11.109375" style="18" customWidth="1"/>
    <col min="3842" max="3842" width="7.6640625" style="18" customWidth="1"/>
    <col min="3843" max="3844" width="8.44140625" style="18" customWidth="1"/>
    <col min="3845" max="3845" width="9.109375" style="18" customWidth="1"/>
    <col min="3846" max="3846" width="8.44140625" style="18" customWidth="1"/>
    <col min="3847" max="3848" width="7.6640625" style="18" customWidth="1"/>
    <col min="3849" max="3849" width="8.44140625" style="18" customWidth="1"/>
    <col min="3850" max="3850" width="8.109375" style="18" customWidth="1"/>
    <col min="3851" max="3851" width="8.44140625" style="18" customWidth="1"/>
    <col min="3852" max="4094" width="11.44140625" style="18"/>
    <col min="4095" max="4095" width="1" style="18" customWidth="1"/>
    <col min="4096" max="4096" width="19.33203125" style="18" customWidth="1"/>
    <col min="4097" max="4097" width="11.109375" style="18" customWidth="1"/>
    <col min="4098" max="4098" width="7.6640625" style="18" customWidth="1"/>
    <col min="4099" max="4100" width="8.44140625" style="18" customWidth="1"/>
    <col min="4101" max="4101" width="9.109375" style="18" customWidth="1"/>
    <col min="4102" max="4102" width="8.44140625" style="18" customWidth="1"/>
    <col min="4103" max="4104" width="7.6640625" style="18" customWidth="1"/>
    <col min="4105" max="4105" width="8.44140625" style="18" customWidth="1"/>
    <col min="4106" max="4106" width="8.109375" style="18" customWidth="1"/>
    <col min="4107" max="4107" width="8.44140625" style="18" customWidth="1"/>
    <col min="4108" max="4350" width="11.44140625" style="18"/>
    <col min="4351" max="4351" width="1" style="18" customWidth="1"/>
    <col min="4352" max="4352" width="19.33203125" style="18" customWidth="1"/>
    <col min="4353" max="4353" width="11.109375" style="18" customWidth="1"/>
    <col min="4354" max="4354" width="7.6640625" style="18" customWidth="1"/>
    <col min="4355" max="4356" width="8.44140625" style="18" customWidth="1"/>
    <col min="4357" max="4357" width="9.109375" style="18" customWidth="1"/>
    <col min="4358" max="4358" width="8.44140625" style="18" customWidth="1"/>
    <col min="4359" max="4360" width="7.6640625" style="18" customWidth="1"/>
    <col min="4361" max="4361" width="8.44140625" style="18" customWidth="1"/>
    <col min="4362" max="4362" width="8.109375" style="18" customWidth="1"/>
    <col min="4363" max="4363" width="8.44140625" style="18" customWidth="1"/>
    <col min="4364" max="4606" width="11.44140625" style="18"/>
    <col min="4607" max="4607" width="1" style="18" customWidth="1"/>
    <col min="4608" max="4608" width="19.33203125" style="18" customWidth="1"/>
    <col min="4609" max="4609" width="11.109375" style="18" customWidth="1"/>
    <col min="4610" max="4610" width="7.6640625" style="18" customWidth="1"/>
    <col min="4611" max="4612" width="8.44140625" style="18" customWidth="1"/>
    <col min="4613" max="4613" width="9.109375" style="18" customWidth="1"/>
    <col min="4614" max="4614" width="8.44140625" style="18" customWidth="1"/>
    <col min="4615" max="4616" width="7.6640625" style="18" customWidth="1"/>
    <col min="4617" max="4617" width="8.44140625" style="18" customWidth="1"/>
    <col min="4618" max="4618" width="8.109375" style="18" customWidth="1"/>
    <col min="4619" max="4619" width="8.44140625" style="18" customWidth="1"/>
    <col min="4620" max="4862" width="11.44140625" style="18"/>
    <col min="4863" max="4863" width="1" style="18" customWidth="1"/>
    <col min="4864" max="4864" width="19.33203125" style="18" customWidth="1"/>
    <col min="4865" max="4865" width="11.109375" style="18" customWidth="1"/>
    <col min="4866" max="4866" width="7.6640625" style="18" customWidth="1"/>
    <col min="4867" max="4868" width="8.44140625" style="18" customWidth="1"/>
    <col min="4869" max="4869" width="9.109375" style="18" customWidth="1"/>
    <col min="4870" max="4870" width="8.44140625" style="18" customWidth="1"/>
    <col min="4871" max="4872" width="7.6640625" style="18" customWidth="1"/>
    <col min="4873" max="4873" width="8.44140625" style="18" customWidth="1"/>
    <col min="4874" max="4874" width="8.109375" style="18" customWidth="1"/>
    <col min="4875" max="4875" width="8.44140625" style="18" customWidth="1"/>
    <col min="4876" max="5118" width="11.44140625" style="18"/>
    <col min="5119" max="5119" width="1" style="18" customWidth="1"/>
    <col min="5120" max="5120" width="19.33203125" style="18" customWidth="1"/>
    <col min="5121" max="5121" width="11.109375" style="18" customWidth="1"/>
    <col min="5122" max="5122" width="7.6640625" style="18" customWidth="1"/>
    <col min="5123" max="5124" width="8.44140625" style="18" customWidth="1"/>
    <col min="5125" max="5125" width="9.109375" style="18" customWidth="1"/>
    <col min="5126" max="5126" width="8.44140625" style="18" customWidth="1"/>
    <col min="5127" max="5128" width="7.6640625" style="18" customWidth="1"/>
    <col min="5129" max="5129" width="8.44140625" style="18" customWidth="1"/>
    <col min="5130" max="5130" width="8.109375" style="18" customWidth="1"/>
    <col min="5131" max="5131" width="8.44140625" style="18" customWidth="1"/>
    <col min="5132" max="5374" width="11.44140625" style="18"/>
    <col min="5375" max="5375" width="1" style="18" customWidth="1"/>
    <col min="5376" max="5376" width="19.33203125" style="18" customWidth="1"/>
    <col min="5377" max="5377" width="11.109375" style="18" customWidth="1"/>
    <col min="5378" max="5378" width="7.6640625" style="18" customWidth="1"/>
    <col min="5379" max="5380" width="8.44140625" style="18" customWidth="1"/>
    <col min="5381" max="5381" width="9.109375" style="18" customWidth="1"/>
    <col min="5382" max="5382" width="8.44140625" style="18" customWidth="1"/>
    <col min="5383" max="5384" width="7.6640625" style="18" customWidth="1"/>
    <col min="5385" max="5385" width="8.44140625" style="18" customWidth="1"/>
    <col min="5386" max="5386" width="8.109375" style="18" customWidth="1"/>
    <col min="5387" max="5387" width="8.44140625" style="18" customWidth="1"/>
    <col min="5388" max="5630" width="11.44140625" style="18"/>
    <col min="5631" max="5631" width="1" style="18" customWidth="1"/>
    <col min="5632" max="5632" width="19.33203125" style="18" customWidth="1"/>
    <col min="5633" max="5633" width="11.109375" style="18" customWidth="1"/>
    <col min="5634" max="5634" width="7.6640625" style="18" customWidth="1"/>
    <col min="5635" max="5636" width="8.44140625" style="18" customWidth="1"/>
    <col min="5637" max="5637" width="9.109375" style="18" customWidth="1"/>
    <col min="5638" max="5638" width="8.44140625" style="18" customWidth="1"/>
    <col min="5639" max="5640" width="7.6640625" style="18" customWidth="1"/>
    <col min="5641" max="5641" width="8.44140625" style="18" customWidth="1"/>
    <col min="5642" max="5642" width="8.109375" style="18" customWidth="1"/>
    <col min="5643" max="5643" width="8.44140625" style="18" customWidth="1"/>
    <col min="5644" max="5886" width="11.44140625" style="18"/>
    <col min="5887" max="5887" width="1" style="18" customWidth="1"/>
    <col min="5888" max="5888" width="19.33203125" style="18" customWidth="1"/>
    <col min="5889" max="5889" width="11.109375" style="18" customWidth="1"/>
    <col min="5890" max="5890" width="7.6640625" style="18" customWidth="1"/>
    <col min="5891" max="5892" width="8.44140625" style="18" customWidth="1"/>
    <col min="5893" max="5893" width="9.109375" style="18" customWidth="1"/>
    <col min="5894" max="5894" width="8.44140625" style="18" customWidth="1"/>
    <col min="5895" max="5896" width="7.6640625" style="18" customWidth="1"/>
    <col min="5897" max="5897" width="8.44140625" style="18" customWidth="1"/>
    <col min="5898" max="5898" width="8.109375" style="18" customWidth="1"/>
    <col min="5899" max="5899" width="8.44140625" style="18" customWidth="1"/>
    <col min="5900" max="6142" width="11.44140625" style="18"/>
    <col min="6143" max="6143" width="1" style="18" customWidth="1"/>
    <col min="6144" max="6144" width="19.33203125" style="18" customWidth="1"/>
    <col min="6145" max="6145" width="11.109375" style="18" customWidth="1"/>
    <col min="6146" max="6146" width="7.6640625" style="18" customWidth="1"/>
    <col min="6147" max="6148" width="8.44140625" style="18" customWidth="1"/>
    <col min="6149" max="6149" width="9.109375" style="18" customWidth="1"/>
    <col min="6150" max="6150" width="8.44140625" style="18" customWidth="1"/>
    <col min="6151" max="6152" width="7.6640625" style="18" customWidth="1"/>
    <col min="6153" max="6153" width="8.44140625" style="18" customWidth="1"/>
    <col min="6154" max="6154" width="8.109375" style="18" customWidth="1"/>
    <col min="6155" max="6155" width="8.44140625" style="18" customWidth="1"/>
    <col min="6156" max="6398" width="11.44140625" style="18"/>
    <col min="6399" max="6399" width="1" style="18" customWidth="1"/>
    <col min="6400" max="6400" width="19.33203125" style="18" customWidth="1"/>
    <col min="6401" max="6401" width="11.109375" style="18" customWidth="1"/>
    <col min="6402" max="6402" width="7.6640625" style="18" customWidth="1"/>
    <col min="6403" max="6404" width="8.44140625" style="18" customWidth="1"/>
    <col min="6405" max="6405" width="9.109375" style="18" customWidth="1"/>
    <col min="6406" max="6406" width="8.44140625" style="18" customWidth="1"/>
    <col min="6407" max="6408" width="7.6640625" style="18" customWidth="1"/>
    <col min="6409" max="6409" width="8.44140625" style="18" customWidth="1"/>
    <col min="6410" max="6410" width="8.109375" style="18" customWidth="1"/>
    <col min="6411" max="6411" width="8.44140625" style="18" customWidth="1"/>
    <col min="6412" max="6654" width="11.44140625" style="18"/>
    <col min="6655" max="6655" width="1" style="18" customWidth="1"/>
    <col min="6656" max="6656" width="19.33203125" style="18" customWidth="1"/>
    <col min="6657" max="6657" width="11.109375" style="18" customWidth="1"/>
    <col min="6658" max="6658" width="7.6640625" style="18" customWidth="1"/>
    <col min="6659" max="6660" width="8.44140625" style="18" customWidth="1"/>
    <col min="6661" max="6661" width="9.109375" style="18" customWidth="1"/>
    <col min="6662" max="6662" width="8.44140625" style="18" customWidth="1"/>
    <col min="6663" max="6664" width="7.6640625" style="18" customWidth="1"/>
    <col min="6665" max="6665" width="8.44140625" style="18" customWidth="1"/>
    <col min="6666" max="6666" width="8.109375" style="18" customWidth="1"/>
    <col min="6667" max="6667" width="8.44140625" style="18" customWidth="1"/>
    <col min="6668" max="6910" width="11.44140625" style="18"/>
    <col min="6911" max="6911" width="1" style="18" customWidth="1"/>
    <col min="6912" max="6912" width="19.33203125" style="18" customWidth="1"/>
    <col min="6913" max="6913" width="11.109375" style="18" customWidth="1"/>
    <col min="6914" max="6914" width="7.6640625" style="18" customWidth="1"/>
    <col min="6915" max="6916" width="8.44140625" style="18" customWidth="1"/>
    <col min="6917" max="6917" width="9.109375" style="18" customWidth="1"/>
    <col min="6918" max="6918" width="8.44140625" style="18" customWidth="1"/>
    <col min="6919" max="6920" width="7.6640625" style="18" customWidth="1"/>
    <col min="6921" max="6921" width="8.44140625" style="18" customWidth="1"/>
    <col min="6922" max="6922" width="8.109375" style="18" customWidth="1"/>
    <col min="6923" max="6923" width="8.44140625" style="18" customWidth="1"/>
    <col min="6924" max="7166" width="11.44140625" style="18"/>
    <col min="7167" max="7167" width="1" style="18" customWidth="1"/>
    <col min="7168" max="7168" width="19.33203125" style="18" customWidth="1"/>
    <col min="7169" max="7169" width="11.109375" style="18" customWidth="1"/>
    <col min="7170" max="7170" width="7.6640625" style="18" customWidth="1"/>
    <col min="7171" max="7172" width="8.44140625" style="18" customWidth="1"/>
    <col min="7173" max="7173" width="9.109375" style="18" customWidth="1"/>
    <col min="7174" max="7174" width="8.44140625" style="18" customWidth="1"/>
    <col min="7175" max="7176" width="7.6640625" style="18" customWidth="1"/>
    <col min="7177" max="7177" width="8.44140625" style="18" customWidth="1"/>
    <col min="7178" max="7178" width="8.109375" style="18" customWidth="1"/>
    <col min="7179" max="7179" width="8.44140625" style="18" customWidth="1"/>
    <col min="7180" max="7422" width="11.44140625" style="18"/>
    <col min="7423" max="7423" width="1" style="18" customWidth="1"/>
    <col min="7424" max="7424" width="19.33203125" style="18" customWidth="1"/>
    <col min="7425" max="7425" width="11.109375" style="18" customWidth="1"/>
    <col min="7426" max="7426" width="7.6640625" style="18" customWidth="1"/>
    <col min="7427" max="7428" width="8.44140625" style="18" customWidth="1"/>
    <col min="7429" max="7429" width="9.109375" style="18" customWidth="1"/>
    <col min="7430" max="7430" width="8.44140625" style="18" customWidth="1"/>
    <col min="7431" max="7432" width="7.6640625" style="18" customWidth="1"/>
    <col min="7433" max="7433" width="8.44140625" style="18" customWidth="1"/>
    <col min="7434" max="7434" width="8.109375" style="18" customWidth="1"/>
    <col min="7435" max="7435" width="8.44140625" style="18" customWidth="1"/>
    <col min="7436" max="7678" width="11.44140625" style="18"/>
    <col min="7679" max="7679" width="1" style="18" customWidth="1"/>
    <col min="7680" max="7680" width="19.33203125" style="18" customWidth="1"/>
    <col min="7681" max="7681" width="11.109375" style="18" customWidth="1"/>
    <col min="7682" max="7682" width="7.6640625" style="18" customWidth="1"/>
    <col min="7683" max="7684" width="8.44140625" style="18" customWidth="1"/>
    <col min="7685" max="7685" width="9.109375" style="18" customWidth="1"/>
    <col min="7686" max="7686" width="8.44140625" style="18" customWidth="1"/>
    <col min="7687" max="7688" width="7.6640625" style="18" customWidth="1"/>
    <col min="7689" max="7689" width="8.44140625" style="18" customWidth="1"/>
    <col min="7690" max="7690" width="8.109375" style="18" customWidth="1"/>
    <col min="7691" max="7691" width="8.44140625" style="18" customWidth="1"/>
    <col min="7692" max="7934" width="11.44140625" style="18"/>
    <col min="7935" max="7935" width="1" style="18" customWidth="1"/>
    <col min="7936" max="7936" width="19.33203125" style="18" customWidth="1"/>
    <col min="7937" max="7937" width="11.109375" style="18" customWidth="1"/>
    <col min="7938" max="7938" width="7.6640625" style="18" customWidth="1"/>
    <col min="7939" max="7940" width="8.44140625" style="18" customWidth="1"/>
    <col min="7941" max="7941" width="9.109375" style="18" customWidth="1"/>
    <col min="7942" max="7942" width="8.44140625" style="18" customWidth="1"/>
    <col min="7943" max="7944" width="7.6640625" style="18" customWidth="1"/>
    <col min="7945" max="7945" width="8.44140625" style="18" customWidth="1"/>
    <col min="7946" max="7946" width="8.109375" style="18" customWidth="1"/>
    <col min="7947" max="7947" width="8.44140625" style="18" customWidth="1"/>
    <col min="7948" max="8190" width="11.44140625" style="18"/>
    <col min="8191" max="8191" width="1" style="18" customWidth="1"/>
    <col min="8192" max="8192" width="19.33203125" style="18" customWidth="1"/>
    <col min="8193" max="8193" width="11.109375" style="18" customWidth="1"/>
    <col min="8194" max="8194" width="7.6640625" style="18" customWidth="1"/>
    <col min="8195" max="8196" width="8.44140625" style="18" customWidth="1"/>
    <col min="8197" max="8197" width="9.109375" style="18" customWidth="1"/>
    <col min="8198" max="8198" width="8.44140625" style="18" customWidth="1"/>
    <col min="8199" max="8200" width="7.6640625" style="18" customWidth="1"/>
    <col min="8201" max="8201" width="8.44140625" style="18" customWidth="1"/>
    <col min="8202" max="8202" width="8.109375" style="18" customWidth="1"/>
    <col min="8203" max="8203" width="8.44140625" style="18" customWidth="1"/>
    <col min="8204" max="8446" width="11.44140625" style="18"/>
    <col min="8447" max="8447" width="1" style="18" customWidth="1"/>
    <col min="8448" max="8448" width="19.33203125" style="18" customWidth="1"/>
    <col min="8449" max="8449" width="11.109375" style="18" customWidth="1"/>
    <col min="8450" max="8450" width="7.6640625" style="18" customWidth="1"/>
    <col min="8451" max="8452" width="8.44140625" style="18" customWidth="1"/>
    <col min="8453" max="8453" width="9.109375" style="18" customWidth="1"/>
    <col min="8454" max="8454" width="8.44140625" style="18" customWidth="1"/>
    <col min="8455" max="8456" width="7.6640625" style="18" customWidth="1"/>
    <col min="8457" max="8457" width="8.44140625" style="18" customWidth="1"/>
    <col min="8458" max="8458" width="8.109375" style="18" customWidth="1"/>
    <col min="8459" max="8459" width="8.44140625" style="18" customWidth="1"/>
    <col min="8460" max="8702" width="11.44140625" style="18"/>
    <col min="8703" max="8703" width="1" style="18" customWidth="1"/>
    <col min="8704" max="8704" width="19.33203125" style="18" customWidth="1"/>
    <col min="8705" max="8705" width="11.109375" style="18" customWidth="1"/>
    <col min="8706" max="8706" width="7.6640625" style="18" customWidth="1"/>
    <col min="8707" max="8708" width="8.44140625" style="18" customWidth="1"/>
    <col min="8709" max="8709" width="9.109375" style="18" customWidth="1"/>
    <col min="8710" max="8710" width="8.44140625" style="18" customWidth="1"/>
    <col min="8711" max="8712" width="7.6640625" style="18" customWidth="1"/>
    <col min="8713" max="8713" width="8.44140625" style="18" customWidth="1"/>
    <col min="8714" max="8714" width="8.109375" style="18" customWidth="1"/>
    <col min="8715" max="8715" width="8.44140625" style="18" customWidth="1"/>
    <col min="8716" max="8958" width="11.44140625" style="18"/>
    <col min="8959" max="8959" width="1" style="18" customWidth="1"/>
    <col min="8960" max="8960" width="19.33203125" style="18" customWidth="1"/>
    <col min="8961" max="8961" width="11.109375" style="18" customWidth="1"/>
    <col min="8962" max="8962" width="7.6640625" style="18" customWidth="1"/>
    <col min="8963" max="8964" width="8.44140625" style="18" customWidth="1"/>
    <col min="8965" max="8965" width="9.109375" style="18" customWidth="1"/>
    <col min="8966" max="8966" width="8.44140625" style="18" customWidth="1"/>
    <col min="8967" max="8968" width="7.6640625" style="18" customWidth="1"/>
    <col min="8969" max="8969" width="8.44140625" style="18" customWidth="1"/>
    <col min="8970" max="8970" width="8.109375" style="18" customWidth="1"/>
    <col min="8971" max="8971" width="8.44140625" style="18" customWidth="1"/>
    <col min="8972" max="9214" width="11.44140625" style="18"/>
    <col min="9215" max="9215" width="1" style="18" customWidth="1"/>
    <col min="9216" max="9216" width="19.33203125" style="18" customWidth="1"/>
    <col min="9217" max="9217" width="11.109375" style="18" customWidth="1"/>
    <col min="9218" max="9218" width="7.6640625" style="18" customWidth="1"/>
    <col min="9219" max="9220" width="8.44140625" style="18" customWidth="1"/>
    <col min="9221" max="9221" width="9.109375" style="18" customWidth="1"/>
    <col min="9222" max="9222" width="8.44140625" style="18" customWidth="1"/>
    <col min="9223" max="9224" width="7.6640625" style="18" customWidth="1"/>
    <col min="9225" max="9225" width="8.44140625" style="18" customWidth="1"/>
    <col min="9226" max="9226" width="8.109375" style="18" customWidth="1"/>
    <col min="9227" max="9227" width="8.44140625" style="18" customWidth="1"/>
    <col min="9228" max="9470" width="11.44140625" style="18"/>
    <col min="9471" max="9471" width="1" style="18" customWidth="1"/>
    <col min="9472" max="9472" width="19.33203125" style="18" customWidth="1"/>
    <col min="9473" max="9473" width="11.109375" style="18" customWidth="1"/>
    <col min="9474" max="9474" width="7.6640625" style="18" customWidth="1"/>
    <col min="9475" max="9476" width="8.44140625" style="18" customWidth="1"/>
    <col min="9477" max="9477" width="9.109375" style="18" customWidth="1"/>
    <col min="9478" max="9478" width="8.44140625" style="18" customWidth="1"/>
    <col min="9479" max="9480" width="7.6640625" style="18" customWidth="1"/>
    <col min="9481" max="9481" width="8.44140625" style="18" customWidth="1"/>
    <col min="9482" max="9482" width="8.109375" style="18" customWidth="1"/>
    <col min="9483" max="9483" width="8.44140625" style="18" customWidth="1"/>
    <col min="9484" max="9726" width="11.44140625" style="18"/>
    <col min="9727" max="9727" width="1" style="18" customWidth="1"/>
    <col min="9728" max="9728" width="19.33203125" style="18" customWidth="1"/>
    <col min="9729" max="9729" width="11.109375" style="18" customWidth="1"/>
    <col min="9730" max="9730" width="7.6640625" style="18" customWidth="1"/>
    <col min="9731" max="9732" width="8.44140625" style="18" customWidth="1"/>
    <col min="9733" max="9733" width="9.109375" style="18" customWidth="1"/>
    <col min="9734" max="9734" width="8.44140625" style="18" customWidth="1"/>
    <col min="9735" max="9736" width="7.6640625" style="18" customWidth="1"/>
    <col min="9737" max="9737" width="8.44140625" style="18" customWidth="1"/>
    <col min="9738" max="9738" width="8.109375" style="18" customWidth="1"/>
    <col min="9739" max="9739" width="8.44140625" style="18" customWidth="1"/>
    <col min="9740" max="9982" width="11.44140625" style="18"/>
    <col min="9983" max="9983" width="1" style="18" customWidth="1"/>
    <col min="9984" max="9984" width="19.33203125" style="18" customWidth="1"/>
    <col min="9985" max="9985" width="11.109375" style="18" customWidth="1"/>
    <col min="9986" max="9986" width="7.6640625" style="18" customWidth="1"/>
    <col min="9987" max="9988" width="8.44140625" style="18" customWidth="1"/>
    <col min="9989" max="9989" width="9.109375" style="18" customWidth="1"/>
    <col min="9990" max="9990" width="8.44140625" style="18" customWidth="1"/>
    <col min="9991" max="9992" width="7.6640625" style="18" customWidth="1"/>
    <col min="9993" max="9993" width="8.44140625" style="18" customWidth="1"/>
    <col min="9994" max="9994" width="8.109375" style="18" customWidth="1"/>
    <col min="9995" max="9995" width="8.44140625" style="18" customWidth="1"/>
    <col min="9996" max="10238" width="11.44140625" style="18"/>
    <col min="10239" max="10239" width="1" style="18" customWidth="1"/>
    <col min="10240" max="10240" width="19.33203125" style="18" customWidth="1"/>
    <col min="10241" max="10241" width="11.109375" style="18" customWidth="1"/>
    <col min="10242" max="10242" width="7.6640625" style="18" customWidth="1"/>
    <col min="10243" max="10244" width="8.44140625" style="18" customWidth="1"/>
    <col min="10245" max="10245" width="9.109375" style="18" customWidth="1"/>
    <col min="10246" max="10246" width="8.44140625" style="18" customWidth="1"/>
    <col min="10247" max="10248" width="7.6640625" style="18" customWidth="1"/>
    <col min="10249" max="10249" width="8.44140625" style="18" customWidth="1"/>
    <col min="10250" max="10250" width="8.109375" style="18" customWidth="1"/>
    <col min="10251" max="10251" width="8.44140625" style="18" customWidth="1"/>
    <col min="10252" max="10494" width="11.44140625" style="18"/>
    <col min="10495" max="10495" width="1" style="18" customWidth="1"/>
    <col min="10496" max="10496" width="19.33203125" style="18" customWidth="1"/>
    <col min="10497" max="10497" width="11.109375" style="18" customWidth="1"/>
    <col min="10498" max="10498" width="7.6640625" style="18" customWidth="1"/>
    <col min="10499" max="10500" width="8.44140625" style="18" customWidth="1"/>
    <col min="10501" max="10501" width="9.109375" style="18" customWidth="1"/>
    <col min="10502" max="10502" width="8.44140625" style="18" customWidth="1"/>
    <col min="10503" max="10504" width="7.6640625" style="18" customWidth="1"/>
    <col min="10505" max="10505" width="8.44140625" style="18" customWidth="1"/>
    <col min="10506" max="10506" width="8.109375" style="18" customWidth="1"/>
    <col min="10507" max="10507" width="8.44140625" style="18" customWidth="1"/>
    <col min="10508" max="10750" width="11.44140625" style="18"/>
    <col min="10751" max="10751" width="1" style="18" customWidth="1"/>
    <col min="10752" max="10752" width="19.33203125" style="18" customWidth="1"/>
    <col min="10753" max="10753" width="11.109375" style="18" customWidth="1"/>
    <col min="10754" max="10754" width="7.6640625" style="18" customWidth="1"/>
    <col min="10755" max="10756" width="8.44140625" style="18" customWidth="1"/>
    <col min="10757" max="10757" width="9.109375" style="18" customWidth="1"/>
    <col min="10758" max="10758" width="8.44140625" style="18" customWidth="1"/>
    <col min="10759" max="10760" width="7.6640625" style="18" customWidth="1"/>
    <col min="10761" max="10761" width="8.44140625" style="18" customWidth="1"/>
    <col min="10762" max="10762" width="8.109375" style="18" customWidth="1"/>
    <col min="10763" max="10763" width="8.44140625" style="18" customWidth="1"/>
    <col min="10764" max="11006" width="11.44140625" style="18"/>
    <col min="11007" max="11007" width="1" style="18" customWidth="1"/>
    <col min="11008" max="11008" width="19.33203125" style="18" customWidth="1"/>
    <col min="11009" max="11009" width="11.109375" style="18" customWidth="1"/>
    <col min="11010" max="11010" width="7.6640625" style="18" customWidth="1"/>
    <col min="11011" max="11012" width="8.44140625" style="18" customWidth="1"/>
    <col min="11013" max="11013" width="9.109375" style="18" customWidth="1"/>
    <col min="11014" max="11014" width="8.44140625" style="18" customWidth="1"/>
    <col min="11015" max="11016" width="7.6640625" style="18" customWidth="1"/>
    <col min="11017" max="11017" width="8.44140625" style="18" customWidth="1"/>
    <col min="11018" max="11018" width="8.109375" style="18" customWidth="1"/>
    <col min="11019" max="11019" width="8.44140625" style="18" customWidth="1"/>
    <col min="11020" max="11262" width="11.44140625" style="18"/>
    <col min="11263" max="11263" width="1" style="18" customWidth="1"/>
    <col min="11264" max="11264" width="19.33203125" style="18" customWidth="1"/>
    <col min="11265" max="11265" width="11.109375" style="18" customWidth="1"/>
    <col min="11266" max="11266" width="7.6640625" style="18" customWidth="1"/>
    <col min="11267" max="11268" width="8.44140625" style="18" customWidth="1"/>
    <col min="11269" max="11269" width="9.109375" style="18" customWidth="1"/>
    <col min="11270" max="11270" width="8.44140625" style="18" customWidth="1"/>
    <col min="11271" max="11272" width="7.6640625" style="18" customWidth="1"/>
    <col min="11273" max="11273" width="8.44140625" style="18" customWidth="1"/>
    <col min="11274" max="11274" width="8.109375" style="18" customWidth="1"/>
    <col min="11275" max="11275" width="8.44140625" style="18" customWidth="1"/>
    <col min="11276" max="11518" width="11.44140625" style="18"/>
    <col min="11519" max="11519" width="1" style="18" customWidth="1"/>
    <col min="11520" max="11520" width="19.33203125" style="18" customWidth="1"/>
    <col min="11521" max="11521" width="11.109375" style="18" customWidth="1"/>
    <col min="11522" max="11522" width="7.6640625" style="18" customWidth="1"/>
    <col min="11523" max="11524" width="8.44140625" style="18" customWidth="1"/>
    <col min="11525" max="11525" width="9.109375" style="18" customWidth="1"/>
    <col min="11526" max="11526" width="8.44140625" style="18" customWidth="1"/>
    <col min="11527" max="11528" width="7.6640625" style="18" customWidth="1"/>
    <col min="11529" max="11529" width="8.44140625" style="18" customWidth="1"/>
    <col min="11530" max="11530" width="8.109375" style="18" customWidth="1"/>
    <col min="11531" max="11531" width="8.44140625" style="18" customWidth="1"/>
    <col min="11532" max="11774" width="11.44140625" style="18"/>
    <col min="11775" max="11775" width="1" style="18" customWidth="1"/>
    <col min="11776" max="11776" width="19.33203125" style="18" customWidth="1"/>
    <col min="11777" max="11777" width="11.109375" style="18" customWidth="1"/>
    <col min="11778" max="11778" width="7.6640625" style="18" customWidth="1"/>
    <col min="11779" max="11780" width="8.44140625" style="18" customWidth="1"/>
    <col min="11781" max="11781" width="9.109375" style="18" customWidth="1"/>
    <col min="11782" max="11782" width="8.44140625" style="18" customWidth="1"/>
    <col min="11783" max="11784" width="7.6640625" style="18" customWidth="1"/>
    <col min="11785" max="11785" width="8.44140625" style="18" customWidth="1"/>
    <col min="11786" max="11786" width="8.109375" style="18" customWidth="1"/>
    <col min="11787" max="11787" width="8.44140625" style="18" customWidth="1"/>
    <col min="11788" max="12030" width="11.44140625" style="18"/>
    <col min="12031" max="12031" width="1" style="18" customWidth="1"/>
    <col min="12032" max="12032" width="19.33203125" style="18" customWidth="1"/>
    <col min="12033" max="12033" width="11.109375" style="18" customWidth="1"/>
    <col min="12034" max="12034" width="7.6640625" style="18" customWidth="1"/>
    <col min="12035" max="12036" width="8.44140625" style="18" customWidth="1"/>
    <col min="12037" max="12037" width="9.109375" style="18" customWidth="1"/>
    <col min="12038" max="12038" width="8.44140625" style="18" customWidth="1"/>
    <col min="12039" max="12040" width="7.6640625" style="18" customWidth="1"/>
    <col min="12041" max="12041" width="8.44140625" style="18" customWidth="1"/>
    <col min="12042" max="12042" width="8.109375" style="18" customWidth="1"/>
    <col min="12043" max="12043" width="8.44140625" style="18" customWidth="1"/>
    <col min="12044" max="12286" width="11.44140625" style="18"/>
    <col min="12287" max="12287" width="1" style="18" customWidth="1"/>
    <col min="12288" max="12288" width="19.33203125" style="18" customWidth="1"/>
    <col min="12289" max="12289" width="11.109375" style="18" customWidth="1"/>
    <col min="12290" max="12290" width="7.6640625" style="18" customWidth="1"/>
    <col min="12291" max="12292" width="8.44140625" style="18" customWidth="1"/>
    <col min="12293" max="12293" width="9.109375" style="18" customWidth="1"/>
    <col min="12294" max="12294" width="8.44140625" style="18" customWidth="1"/>
    <col min="12295" max="12296" width="7.6640625" style="18" customWidth="1"/>
    <col min="12297" max="12297" width="8.44140625" style="18" customWidth="1"/>
    <col min="12298" max="12298" width="8.109375" style="18" customWidth="1"/>
    <col min="12299" max="12299" width="8.44140625" style="18" customWidth="1"/>
    <col min="12300" max="12542" width="11.44140625" style="18"/>
    <col min="12543" max="12543" width="1" style="18" customWidth="1"/>
    <col min="12544" max="12544" width="19.33203125" style="18" customWidth="1"/>
    <col min="12545" max="12545" width="11.109375" style="18" customWidth="1"/>
    <col min="12546" max="12546" width="7.6640625" style="18" customWidth="1"/>
    <col min="12547" max="12548" width="8.44140625" style="18" customWidth="1"/>
    <col min="12549" max="12549" width="9.109375" style="18" customWidth="1"/>
    <col min="12550" max="12550" width="8.44140625" style="18" customWidth="1"/>
    <col min="12551" max="12552" width="7.6640625" style="18" customWidth="1"/>
    <col min="12553" max="12553" width="8.44140625" style="18" customWidth="1"/>
    <col min="12554" max="12554" width="8.109375" style="18" customWidth="1"/>
    <col min="12555" max="12555" width="8.44140625" style="18" customWidth="1"/>
    <col min="12556" max="12798" width="11.44140625" style="18"/>
    <col min="12799" max="12799" width="1" style="18" customWidth="1"/>
    <col min="12800" max="12800" width="19.33203125" style="18" customWidth="1"/>
    <col min="12801" max="12801" width="11.109375" style="18" customWidth="1"/>
    <col min="12802" max="12802" width="7.6640625" style="18" customWidth="1"/>
    <col min="12803" max="12804" width="8.44140625" style="18" customWidth="1"/>
    <col min="12805" max="12805" width="9.109375" style="18" customWidth="1"/>
    <col min="12806" max="12806" width="8.44140625" style="18" customWidth="1"/>
    <col min="12807" max="12808" width="7.6640625" style="18" customWidth="1"/>
    <col min="12809" max="12809" width="8.44140625" style="18" customWidth="1"/>
    <col min="12810" max="12810" width="8.109375" style="18" customWidth="1"/>
    <col min="12811" max="12811" width="8.44140625" style="18" customWidth="1"/>
    <col min="12812" max="13054" width="11.44140625" style="18"/>
    <col min="13055" max="13055" width="1" style="18" customWidth="1"/>
    <col min="13056" max="13056" width="19.33203125" style="18" customWidth="1"/>
    <col min="13057" max="13057" width="11.109375" style="18" customWidth="1"/>
    <col min="13058" max="13058" width="7.6640625" style="18" customWidth="1"/>
    <col min="13059" max="13060" width="8.44140625" style="18" customWidth="1"/>
    <col min="13061" max="13061" width="9.109375" style="18" customWidth="1"/>
    <col min="13062" max="13062" width="8.44140625" style="18" customWidth="1"/>
    <col min="13063" max="13064" width="7.6640625" style="18" customWidth="1"/>
    <col min="13065" max="13065" width="8.44140625" style="18" customWidth="1"/>
    <col min="13066" max="13066" width="8.109375" style="18" customWidth="1"/>
    <col min="13067" max="13067" width="8.44140625" style="18" customWidth="1"/>
    <col min="13068" max="13310" width="11.44140625" style="18"/>
    <col min="13311" max="13311" width="1" style="18" customWidth="1"/>
    <col min="13312" max="13312" width="19.33203125" style="18" customWidth="1"/>
    <col min="13313" max="13313" width="11.109375" style="18" customWidth="1"/>
    <col min="13314" max="13314" width="7.6640625" style="18" customWidth="1"/>
    <col min="13315" max="13316" width="8.44140625" style="18" customWidth="1"/>
    <col min="13317" max="13317" width="9.109375" style="18" customWidth="1"/>
    <col min="13318" max="13318" width="8.44140625" style="18" customWidth="1"/>
    <col min="13319" max="13320" width="7.6640625" style="18" customWidth="1"/>
    <col min="13321" max="13321" width="8.44140625" style="18" customWidth="1"/>
    <col min="13322" max="13322" width="8.109375" style="18" customWidth="1"/>
    <col min="13323" max="13323" width="8.44140625" style="18" customWidth="1"/>
    <col min="13324" max="13566" width="11.44140625" style="18"/>
    <col min="13567" max="13567" width="1" style="18" customWidth="1"/>
    <col min="13568" max="13568" width="19.33203125" style="18" customWidth="1"/>
    <col min="13569" max="13569" width="11.109375" style="18" customWidth="1"/>
    <col min="13570" max="13570" width="7.6640625" style="18" customWidth="1"/>
    <col min="13571" max="13572" width="8.44140625" style="18" customWidth="1"/>
    <col min="13573" max="13573" width="9.109375" style="18" customWidth="1"/>
    <col min="13574" max="13574" width="8.44140625" style="18" customWidth="1"/>
    <col min="13575" max="13576" width="7.6640625" style="18" customWidth="1"/>
    <col min="13577" max="13577" width="8.44140625" style="18" customWidth="1"/>
    <col min="13578" max="13578" width="8.109375" style="18" customWidth="1"/>
    <col min="13579" max="13579" width="8.44140625" style="18" customWidth="1"/>
    <col min="13580" max="13822" width="11.44140625" style="18"/>
    <col min="13823" max="13823" width="1" style="18" customWidth="1"/>
    <col min="13824" max="13824" width="19.33203125" style="18" customWidth="1"/>
    <col min="13825" max="13825" width="11.109375" style="18" customWidth="1"/>
    <col min="13826" max="13826" width="7.6640625" style="18" customWidth="1"/>
    <col min="13827" max="13828" width="8.44140625" style="18" customWidth="1"/>
    <col min="13829" max="13829" width="9.109375" style="18" customWidth="1"/>
    <col min="13830" max="13830" width="8.44140625" style="18" customWidth="1"/>
    <col min="13831" max="13832" width="7.6640625" style="18" customWidth="1"/>
    <col min="13833" max="13833" width="8.44140625" style="18" customWidth="1"/>
    <col min="13834" max="13834" width="8.109375" style="18" customWidth="1"/>
    <col min="13835" max="13835" width="8.44140625" style="18" customWidth="1"/>
    <col min="13836" max="14078" width="11.44140625" style="18"/>
    <col min="14079" max="14079" width="1" style="18" customWidth="1"/>
    <col min="14080" max="14080" width="19.33203125" style="18" customWidth="1"/>
    <col min="14081" max="14081" width="11.109375" style="18" customWidth="1"/>
    <col min="14082" max="14082" width="7.6640625" style="18" customWidth="1"/>
    <col min="14083" max="14084" width="8.44140625" style="18" customWidth="1"/>
    <col min="14085" max="14085" width="9.109375" style="18" customWidth="1"/>
    <col min="14086" max="14086" width="8.44140625" style="18" customWidth="1"/>
    <col min="14087" max="14088" width="7.6640625" style="18" customWidth="1"/>
    <col min="14089" max="14089" width="8.44140625" style="18" customWidth="1"/>
    <col min="14090" max="14090" width="8.109375" style="18" customWidth="1"/>
    <col min="14091" max="14091" width="8.44140625" style="18" customWidth="1"/>
    <col min="14092" max="14334" width="11.44140625" style="18"/>
    <col min="14335" max="14335" width="1" style="18" customWidth="1"/>
    <col min="14336" max="14336" width="19.33203125" style="18" customWidth="1"/>
    <col min="14337" max="14337" width="11.109375" style="18" customWidth="1"/>
    <col min="14338" max="14338" width="7.6640625" style="18" customWidth="1"/>
    <col min="14339" max="14340" width="8.44140625" style="18" customWidth="1"/>
    <col min="14341" max="14341" width="9.109375" style="18" customWidth="1"/>
    <col min="14342" max="14342" width="8.44140625" style="18" customWidth="1"/>
    <col min="14343" max="14344" width="7.6640625" style="18" customWidth="1"/>
    <col min="14345" max="14345" width="8.44140625" style="18" customWidth="1"/>
    <col min="14346" max="14346" width="8.109375" style="18" customWidth="1"/>
    <col min="14347" max="14347" width="8.44140625" style="18" customWidth="1"/>
    <col min="14348" max="14590" width="11.44140625" style="18"/>
    <col min="14591" max="14591" width="1" style="18" customWidth="1"/>
    <col min="14592" max="14592" width="19.33203125" style="18" customWidth="1"/>
    <col min="14593" max="14593" width="11.109375" style="18" customWidth="1"/>
    <col min="14594" max="14594" width="7.6640625" style="18" customWidth="1"/>
    <col min="14595" max="14596" width="8.44140625" style="18" customWidth="1"/>
    <col min="14597" max="14597" width="9.109375" style="18" customWidth="1"/>
    <col min="14598" max="14598" width="8.44140625" style="18" customWidth="1"/>
    <col min="14599" max="14600" width="7.6640625" style="18" customWidth="1"/>
    <col min="14601" max="14601" width="8.44140625" style="18" customWidth="1"/>
    <col min="14602" max="14602" width="8.109375" style="18" customWidth="1"/>
    <col min="14603" max="14603" width="8.44140625" style="18" customWidth="1"/>
    <col min="14604" max="14846" width="11.44140625" style="18"/>
    <col min="14847" max="14847" width="1" style="18" customWidth="1"/>
    <col min="14848" max="14848" width="19.33203125" style="18" customWidth="1"/>
    <col min="14849" max="14849" width="11.109375" style="18" customWidth="1"/>
    <col min="14850" max="14850" width="7.6640625" style="18" customWidth="1"/>
    <col min="14851" max="14852" width="8.44140625" style="18" customWidth="1"/>
    <col min="14853" max="14853" width="9.109375" style="18" customWidth="1"/>
    <col min="14854" max="14854" width="8.44140625" style="18" customWidth="1"/>
    <col min="14855" max="14856" width="7.6640625" style="18" customWidth="1"/>
    <col min="14857" max="14857" width="8.44140625" style="18" customWidth="1"/>
    <col min="14858" max="14858" width="8.109375" style="18" customWidth="1"/>
    <col min="14859" max="14859" width="8.44140625" style="18" customWidth="1"/>
    <col min="14860" max="15102" width="11.44140625" style="18"/>
    <col min="15103" max="15103" width="1" style="18" customWidth="1"/>
    <col min="15104" max="15104" width="19.33203125" style="18" customWidth="1"/>
    <col min="15105" max="15105" width="11.109375" style="18" customWidth="1"/>
    <col min="15106" max="15106" width="7.6640625" style="18" customWidth="1"/>
    <col min="15107" max="15108" width="8.44140625" style="18" customWidth="1"/>
    <col min="15109" max="15109" width="9.109375" style="18" customWidth="1"/>
    <col min="15110" max="15110" width="8.44140625" style="18" customWidth="1"/>
    <col min="15111" max="15112" width="7.6640625" style="18" customWidth="1"/>
    <col min="15113" max="15113" width="8.44140625" style="18" customWidth="1"/>
    <col min="15114" max="15114" width="8.109375" style="18" customWidth="1"/>
    <col min="15115" max="15115" width="8.44140625" style="18" customWidth="1"/>
    <col min="15116" max="15358" width="11.44140625" style="18"/>
    <col min="15359" max="15359" width="1" style="18" customWidth="1"/>
    <col min="15360" max="15360" width="19.33203125" style="18" customWidth="1"/>
    <col min="15361" max="15361" width="11.109375" style="18" customWidth="1"/>
    <col min="15362" max="15362" width="7.6640625" style="18" customWidth="1"/>
    <col min="15363" max="15364" width="8.44140625" style="18" customWidth="1"/>
    <col min="15365" max="15365" width="9.109375" style="18" customWidth="1"/>
    <col min="15366" max="15366" width="8.44140625" style="18" customWidth="1"/>
    <col min="15367" max="15368" width="7.6640625" style="18" customWidth="1"/>
    <col min="15369" max="15369" width="8.44140625" style="18" customWidth="1"/>
    <col min="15370" max="15370" width="8.109375" style="18" customWidth="1"/>
    <col min="15371" max="15371" width="8.44140625" style="18" customWidth="1"/>
    <col min="15372" max="15614" width="11.44140625" style="18"/>
    <col min="15615" max="15615" width="1" style="18" customWidth="1"/>
    <col min="15616" max="15616" width="19.33203125" style="18" customWidth="1"/>
    <col min="15617" max="15617" width="11.109375" style="18" customWidth="1"/>
    <col min="15618" max="15618" width="7.6640625" style="18" customWidth="1"/>
    <col min="15619" max="15620" width="8.44140625" style="18" customWidth="1"/>
    <col min="15621" max="15621" width="9.109375" style="18" customWidth="1"/>
    <col min="15622" max="15622" width="8.44140625" style="18" customWidth="1"/>
    <col min="15623" max="15624" width="7.6640625" style="18" customWidth="1"/>
    <col min="15625" max="15625" width="8.44140625" style="18" customWidth="1"/>
    <col min="15626" max="15626" width="8.109375" style="18" customWidth="1"/>
    <col min="15627" max="15627" width="8.44140625" style="18" customWidth="1"/>
    <col min="15628" max="15870" width="11.44140625" style="18"/>
    <col min="15871" max="15871" width="1" style="18" customWidth="1"/>
    <col min="15872" max="15872" width="19.33203125" style="18" customWidth="1"/>
    <col min="15873" max="15873" width="11.109375" style="18" customWidth="1"/>
    <col min="15874" max="15874" width="7.6640625" style="18" customWidth="1"/>
    <col min="15875" max="15876" width="8.44140625" style="18" customWidth="1"/>
    <col min="15877" max="15877" width="9.109375" style="18" customWidth="1"/>
    <col min="15878" max="15878" width="8.44140625" style="18" customWidth="1"/>
    <col min="15879" max="15880" width="7.6640625" style="18" customWidth="1"/>
    <col min="15881" max="15881" width="8.44140625" style="18" customWidth="1"/>
    <col min="15882" max="15882" width="8.109375" style="18" customWidth="1"/>
    <col min="15883" max="15883" width="8.44140625" style="18" customWidth="1"/>
    <col min="15884" max="16126" width="11.44140625" style="18"/>
    <col min="16127" max="16127" width="1" style="18" customWidth="1"/>
    <col min="16128" max="16128" width="19.33203125" style="18" customWidth="1"/>
    <col min="16129" max="16129" width="11.109375" style="18" customWidth="1"/>
    <col min="16130" max="16130" width="7.6640625" style="18" customWidth="1"/>
    <col min="16131" max="16132" width="8.44140625" style="18" customWidth="1"/>
    <col min="16133" max="16133" width="9.109375" style="18" customWidth="1"/>
    <col min="16134" max="16134" width="8.44140625" style="18" customWidth="1"/>
    <col min="16135" max="16136" width="7.6640625" style="18" customWidth="1"/>
    <col min="16137" max="16137" width="8.44140625" style="18" customWidth="1"/>
    <col min="16138" max="16138" width="8.109375" style="18" customWidth="1"/>
    <col min="16139" max="16139" width="8.44140625" style="18" customWidth="1"/>
    <col min="16140" max="16384" width="11.44140625" style="18"/>
  </cols>
  <sheetData>
    <row r="1" spans="2:13" ht="16.350000000000001" customHeight="1"/>
    <row r="2" spans="2:13" ht="16.350000000000001" customHeight="1"/>
    <row r="3" spans="2:13" ht="16.2" customHeight="1"/>
    <row r="4" spans="2:13" ht="16.2" customHeight="1"/>
    <row r="5" spans="2:13" ht="16.2" customHeight="1"/>
    <row r="6" spans="2:13" ht="16.2" customHeight="1">
      <c r="B6" s="39" t="s">
        <v>16</v>
      </c>
    </row>
    <row r="7" spans="2:13" ht="17.100000000000001" customHeight="1">
      <c r="B7" s="40" t="s">
        <v>169</v>
      </c>
    </row>
    <row r="8" spans="2:13" ht="16.2" customHeight="1">
      <c r="B8" s="20"/>
    </row>
    <row r="9" spans="2:13" ht="16.5" customHeight="1"/>
    <row r="10" spans="2:13" ht="22.5" customHeight="1">
      <c r="B10" s="127" t="s">
        <v>125</v>
      </c>
      <c r="C10" s="128"/>
      <c r="D10" s="128"/>
      <c r="E10" s="128"/>
      <c r="F10" s="128"/>
      <c r="G10" s="128"/>
      <c r="H10" s="128"/>
      <c r="I10" s="128"/>
      <c r="J10" s="128"/>
      <c r="K10" s="129"/>
    </row>
    <row r="11" spans="2:13" ht="20.100000000000001" customHeight="1">
      <c r="B11" s="21"/>
      <c r="C11" s="21"/>
      <c r="D11" s="21"/>
      <c r="E11" s="21"/>
      <c r="F11" s="21"/>
      <c r="G11" s="21"/>
      <c r="H11" s="21"/>
      <c r="I11" s="21"/>
      <c r="J11" s="21"/>
    </row>
    <row r="12" spans="2:13" s="22" customFormat="1" ht="28.5" customHeight="1">
      <c r="B12" s="41" t="s">
        <v>124</v>
      </c>
      <c r="C12" s="42" t="s">
        <v>73</v>
      </c>
      <c r="D12" s="42" t="s">
        <v>74</v>
      </c>
      <c r="E12" s="42" t="s">
        <v>75</v>
      </c>
      <c r="F12" s="42" t="s">
        <v>76</v>
      </c>
      <c r="G12" s="42" t="s">
        <v>77</v>
      </c>
      <c r="H12" s="42" t="s">
        <v>78</v>
      </c>
      <c r="I12" s="42" t="s">
        <v>79</v>
      </c>
      <c r="J12" s="42" t="s">
        <v>80</v>
      </c>
      <c r="K12" s="42" t="s">
        <v>3</v>
      </c>
    </row>
    <row r="13" spans="2:13" s="22" customFormat="1" ht="17.100000000000001" customHeight="1">
      <c r="B13" s="81" t="s">
        <v>62</v>
      </c>
      <c r="C13" s="84">
        <f>SUM(C14:C17)</f>
        <v>426</v>
      </c>
      <c r="D13" s="84">
        <f t="shared" ref="D13:J13" si="0">SUM(D14:D17)</f>
        <v>128</v>
      </c>
      <c r="E13" s="84">
        <f t="shared" si="0"/>
        <v>93</v>
      </c>
      <c r="F13" s="84">
        <f t="shared" si="0"/>
        <v>25</v>
      </c>
      <c r="G13" s="84">
        <f t="shared" si="0"/>
        <v>15</v>
      </c>
      <c r="H13" s="84">
        <f t="shared" si="0"/>
        <v>13</v>
      </c>
      <c r="I13" s="84">
        <f t="shared" si="0"/>
        <v>7</v>
      </c>
      <c r="J13" s="84">
        <f t="shared" si="0"/>
        <v>4</v>
      </c>
      <c r="K13" s="84">
        <f t="shared" ref="K13:K53" si="1">SUM(C13:J13)</f>
        <v>711</v>
      </c>
      <c r="M13" s="26"/>
    </row>
    <row r="14" spans="2:13" s="26" customFormat="1" ht="17.100000000000001" customHeight="1">
      <c r="B14" s="82" t="s">
        <v>92</v>
      </c>
      <c r="C14" s="44">
        <v>53</v>
      </c>
      <c r="D14" s="44">
        <v>19</v>
      </c>
      <c r="E14" s="44">
        <v>34</v>
      </c>
      <c r="F14" s="44">
        <v>10</v>
      </c>
      <c r="G14" s="44">
        <v>8</v>
      </c>
      <c r="H14" s="44">
        <v>7</v>
      </c>
      <c r="I14" s="44">
        <v>2</v>
      </c>
      <c r="J14" s="44">
        <v>0</v>
      </c>
      <c r="K14" s="45">
        <f>SUM(C14:J14)</f>
        <v>133</v>
      </c>
    </row>
    <row r="15" spans="2:13" s="26" customFormat="1" ht="17.100000000000001" customHeight="1">
      <c r="B15" s="82" t="s">
        <v>93</v>
      </c>
      <c r="C15" s="44">
        <v>143</v>
      </c>
      <c r="D15" s="44">
        <v>25</v>
      </c>
      <c r="E15" s="44">
        <v>24</v>
      </c>
      <c r="F15" s="44">
        <v>8</v>
      </c>
      <c r="G15" s="44">
        <v>4</v>
      </c>
      <c r="H15" s="44">
        <v>3</v>
      </c>
      <c r="I15" s="44">
        <v>3</v>
      </c>
      <c r="J15" s="44">
        <v>3</v>
      </c>
      <c r="K15" s="45">
        <f t="shared" si="1"/>
        <v>213</v>
      </c>
    </row>
    <row r="16" spans="2:13" s="26" customFormat="1" ht="17.100000000000001" customHeight="1">
      <c r="B16" s="82" t="s">
        <v>94</v>
      </c>
      <c r="C16" s="44">
        <v>27</v>
      </c>
      <c r="D16" s="44">
        <v>15</v>
      </c>
      <c r="E16" s="44">
        <v>8</v>
      </c>
      <c r="F16" s="44">
        <v>3</v>
      </c>
      <c r="G16" s="44">
        <v>0</v>
      </c>
      <c r="H16" s="44">
        <v>2</v>
      </c>
      <c r="I16" s="44">
        <v>2</v>
      </c>
      <c r="J16" s="44">
        <v>0</v>
      </c>
      <c r="K16" s="45">
        <f t="shared" si="1"/>
        <v>57</v>
      </c>
    </row>
    <row r="17" spans="2:12" s="26" customFormat="1" ht="17.100000000000001" customHeight="1">
      <c r="B17" s="82" t="s">
        <v>95</v>
      </c>
      <c r="C17" s="44">
        <v>203</v>
      </c>
      <c r="D17" s="44">
        <v>69</v>
      </c>
      <c r="E17" s="44">
        <v>27</v>
      </c>
      <c r="F17" s="44">
        <v>4</v>
      </c>
      <c r="G17" s="44">
        <v>3</v>
      </c>
      <c r="H17" s="44">
        <v>1</v>
      </c>
      <c r="I17" s="44">
        <v>0</v>
      </c>
      <c r="J17" s="44">
        <v>1</v>
      </c>
      <c r="K17" s="45">
        <f t="shared" si="1"/>
        <v>308</v>
      </c>
    </row>
    <row r="18" spans="2:12" s="26" customFormat="1" ht="17.100000000000001" customHeight="1">
      <c r="B18" s="81" t="s">
        <v>63</v>
      </c>
      <c r="C18" s="84">
        <f>+SUM(C19:C24)</f>
        <v>6587</v>
      </c>
      <c r="D18" s="84">
        <f t="shared" ref="D18:J18" si="2">+SUM(D19:D24)</f>
        <v>1814</v>
      </c>
      <c r="E18" s="84">
        <f t="shared" si="2"/>
        <v>990</v>
      </c>
      <c r="F18" s="84">
        <f t="shared" si="2"/>
        <v>208</v>
      </c>
      <c r="G18" s="84">
        <f t="shared" si="2"/>
        <v>119</v>
      </c>
      <c r="H18" s="84">
        <f t="shared" si="2"/>
        <v>57</v>
      </c>
      <c r="I18" s="84">
        <f t="shared" si="2"/>
        <v>39</v>
      </c>
      <c r="J18" s="84">
        <f t="shared" si="2"/>
        <v>8</v>
      </c>
      <c r="K18" s="84">
        <f t="shared" si="1"/>
        <v>9822</v>
      </c>
    </row>
    <row r="19" spans="2:12" s="26" customFormat="1" ht="17.100000000000001" customHeight="1">
      <c r="B19" s="82" t="s">
        <v>96</v>
      </c>
      <c r="C19" s="44">
        <v>1437</v>
      </c>
      <c r="D19" s="44">
        <v>427</v>
      </c>
      <c r="E19" s="44">
        <v>368</v>
      </c>
      <c r="F19" s="44">
        <v>98</v>
      </c>
      <c r="G19" s="44">
        <v>54</v>
      </c>
      <c r="H19" s="44">
        <v>24</v>
      </c>
      <c r="I19" s="44">
        <v>15</v>
      </c>
      <c r="J19" s="44">
        <v>4</v>
      </c>
      <c r="K19" s="45">
        <f t="shared" si="1"/>
        <v>2427</v>
      </c>
    </row>
    <row r="20" spans="2:12" s="26" customFormat="1" ht="17.100000000000001" customHeight="1">
      <c r="B20" s="82" t="s">
        <v>97</v>
      </c>
      <c r="C20" s="44">
        <v>1218</v>
      </c>
      <c r="D20" s="44">
        <v>373</v>
      </c>
      <c r="E20" s="44">
        <v>209</v>
      </c>
      <c r="F20" s="44">
        <v>21</v>
      </c>
      <c r="G20" s="44">
        <v>14</v>
      </c>
      <c r="H20" s="44">
        <v>9</v>
      </c>
      <c r="I20" s="44">
        <v>5</v>
      </c>
      <c r="J20" s="44">
        <v>1</v>
      </c>
      <c r="K20" s="45">
        <f t="shared" si="1"/>
        <v>1850</v>
      </c>
    </row>
    <row r="21" spans="2:12" s="26" customFormat="1" ht="24" customHeight="1">
      <c r="B21" s="83" t="s">
        <v>98</v>
      </c>
      <c r="C21" s="44">
        <v>1625</v>
      </c>
      <c r="D21" s="44">
        <v>531</v>
      </c>
      <c r="E21" s="44">
        <v>245</v>
      </c>
      <c r="F21" s="44">
        <v>35</v>
      </c>
      <c r="G21" s="44">
        <v>11</v>
      </c>
      <c r="H21" s="44">
        <v>4</v>
      </c>
      <c r="I21" s="44">
        <v>1</v>
      </c>
      <c r="J21" s="44">
        <v>1</v>
      </c>
      <c r="K21" s="45">
        <f t="shared" si="1"/>
        <v>2453</v>
      </c>
    </row>
    <row r="22" spans="2:12" s="26" customFormat="1" ht="17.100000000000001" customHeight="1">
      <c r="B22" s="82" t="s">
        <v>99</v>
      </c>
      <c r="C22" s="44">
        <v>612</v>
      </c>
      <c r="D22" s="44">
        <v>159</v>
      </c>
      <c r="E22" s="44">
        <v>115</v>
      </c>
      <c r="F22" s="44">
        <v>40</v>
      </c>
      <c r="G22" s="44">
        <v>33</v>
      </c>
      <c r="H22" s="44">
        <v>17</v>
      </c>
      <c r="I22" s="44">
        <v>13</v>
      </c>
      <c r="J22" s="44">
        <v>1</v>
      </c>
      <c r="K22" s="45">
        <f t="shared" si="1"/>
        <v>990</v>
      </c>
      <c r="L22" s="28"/>
    </row>
    <row r="23" spans="2:12" s="33" customFormat="1" ht="17.100000000000001" customHeight="1">
      <c r="B23" s="82" t="s">
        <v>100</v>
      </c>
      <c r="C23" s="44">
        <v>8</v>
      </c>
      <c r="D23" s="44">
        <v>4</v>
      </c>
      <c r="E23" s="44">
        <v>1</v>
      </c>
      <c r="F23" s="44">
        <v>1</v>
      </c>
      <c r="G23" s="44">
        <v>1</v>
      </c>
      <c r="H23" s="44">
        <v>1</v>
      </c>
      <c r="I23" s="44">
        <v>2</v>
      </c>
      <c r="J23" s="44">
        <v>0</v>
      </c>
      <c r="K23" s="45">
        <f t="shared" si="1"/>
        <v>18</v>
      </c>
    </row>
    <row r="24" spans="2:12" s="33" customFormat="1" ht="17.100000000000001" customHeight="1">
      <c r="B24" s="82" t="s">
        <v>101</v>
      </c>
      <c r="C24" s="44">
        <v>1687</v>
      </c>
      <c r="D24" s="44">
        <v>320</v>
      </c>
      <c r="E24" s="44">
        <v>52</v>
      </c>
      <c r="F24" s="44">
        <v>13</v>
      </c>
      <c r="G24" s="44">
        <v>6</v>
      </c>
      <c r="H24" s="44">
        <v>2</v>
      </c>
      <c r="I24" s="44">
        <v>3</v>
      </c>
      <c r="J24" s="44">
        <v>1</v>
      </c>
      <c r="K24" s="45">
        <f t="shared" si="1"/>
        <v>2084</v>
      </c>
    </row>
    <row r="25" spans="2:12" s="38" customFormat="1" ht="17.100000000000001" customHeight="1">
      <c r="B25" s="81" t="s">
        <v>64</v>
      </c>
      <c r="C25" s="84">
        <f>+SUM(C26:C28)</f>
        <v>6410</v>
      </c>
      <c r="D25" s="84">
        <f t="shared" ref="D25:J25" si="3">+SUM(D26:D28)</f>
        <v>1431</v>
      </c>
      <c r="E25" s="84">
        <f t="shared" si="3"/>
        <v>268</v>
      </c>
      <c r="F25" s="84">
        <f t="shared" si="3"/>
        <v>35</v>
      </c>
      <c r="G25" s="84">
        <f t="shared" si="3"/>
        <v>26</v>
      </c>
      <c r="H25" s="84">
        <f t="shared" si="3"/>
        <v>6</v>
      </c>
      <c r="I25" s="84">
        <f t="shared" si="3"/>
        <v>3</v>
      </c>
      <c r="J25" s="84">
        <f t="shared" si="3"/>
        <v>0</v>
      </c>
      <c r="K25" s="84">
        <f t="shared" si="1"/>
        <v>8179</v>
      </c>
    </row>
    <row r="26" spans="2:12" ht="17.100000000000001" customHeight="1">
      <c r="B26" s="82" t="s">
        <v>102</v>
      </c>
      <c r="C26" s="44">
        <v>619</v>
      </c>
      <c r="D26" s="44">
        <v>138</v>
      </c>
      <c r="E26" s="44">
        <v>64</v>
      </c>
      <c r="F26" s="44">
        <v>13</v>
      </c>
      <c r="G26" s="44">
        <v>15</v>
      </c>
      <c r="H26" s="44">
        <v>4</v>
      </c>
      <c r="I26" s="44">
        <v>2</v>
      </c>
      <c r="J26" s="44">
        <v>0</v>
      </c>
      <c r="K26" s="45">
        <f t="shared" si="1"/>
        <v>855</v>
      </c>
    </row>
    <row r="27" spans="2:12" ht="17.100000000000001" customHeight="1">
      <c r="B27" s="82" t="s">
        <v>103</v>
      </c>
      <c r="C27" s="44">
        <v>2572</v>
      </c>
      <c r="D27" s="44">
        <v>547</v>
      </c>
      <c r="E27" s="44">
        <v>107</v>
      </c>
      <c r="F27" s="44">
        <v>9</v>
      </c>
      <c r="G27" s="44">
        <v>8</v>
      </c>
      <c r="H27" s="44">
        <v>0</v>
      </c>
      <c r="I27" s="44">
        <v>1</v>
      </c>
      <c r="J27" s="44">
        <v>0</v>
      </c>
      <c r="K27" s="45">
        <f>SUM(C27:J27)</f>
        <v>3244</v>
      </c>
    </row>
    <row r="28" spans="2:12" ht="17.100000000000001" customHeight="1">
      <c r="B28" s="82" t="s">
        <v>104</v>
      </c>
      <c r="C28" s="44">
        <v>3219</v>
      </c>
      <c r="D28" s="44">
        <v>746</v>
      </c>
      <c r="E28" s="44">
        <v>97</v>
      </c>
      <c r="F28" s="44">
        <v>13</v>
      </c>
      <c r="G28" s="44">
        <v>3</v>
      </c>
      <c r="H28" s="44">
        <v>2</v>
      </c>
      <c r="I28" s="44">
        <v>0</v>
      </c>
      <c r="J28" s="44">
        <v>0</v>
      </c>
      <c r="K28" s="45">
        <f t="shared" si="1"/>
        <v>4080</v>
      </c>
    </row>
    <row r="29" spans="2:12" ht="17.100000000000001" customHeight="1">
      <c r="B29" s="81" t="s">
        <v>65</v>
      </c>
      <c r="C29" s="84">
        <f>+SUM(C30:C34)</f>
        <v>1156</v>
      </c>
      <c r="D29" s="84">
        <f t="shared" ref="D29:J29" si="4">+SUM(D30:D34)</f>
        <v>310</v>
      </c>
      <c r="E29" s="84">
        <f t="shared" si="4"/>
        <v>300</v>
      </c>
      <c r="F29" s="84">
        <f t="shared" si="4"/>
        <v>102</v>
      </c>
      <c r="G29" s="84">
        <f t="shared" si="4"/>
        <v>60</v>
      </c>
      <c r="H29" s="84">
        <f t="shared" si="4"/>
        <v>49</v>
      </c>
      <c r="I29" s="84">
        <f t="shared" si="4"/>
        <v>18</v>
      </c>
      <c r="J29" s="84">
        <f t="shared" si="4"/>
        <v>10</v>
      </c>
      <c r="K29" s="84">
        <f t="shared" si="1"/>
        <v>2005</v>
      </c>
    </row>
    <row r="30" spans="2:12" ht="24" customHeight="1">
      <c r="B30" s="83" t="s">
        <v>105</v>
      </c>
      <c r="C30" s="44">
        <v>240</v>
      </c>
      <c r="D30" s="44">
        <v>76</v>
      </c>
      <c r="E30" s="44">
        <v>69</v>
      </c>
      <c r="F30" s="44">
        <v>33</v>
      </c>
      <c r="G30" s="44">
        <v>24</v>
      </c>
      <c r="H30" s="44">
        <v>22</v>
      </c>
      <c r="I30" s="44">
        <v>12</v>
      </c>
      <c r="J30" s="44">
        <v>10</v>
      </c>
      <c r="K30" s="45">
        <f t="shared" si="1"/>
        <v>486</v>
      </c>
    </row>
    <row r="31" spans="2:12" ht="24" customHeight="1">
      <c r="B31" s="83" t="s">
        <v>106</v>
      </c>
      <c r="C31" s="44">
        <v>301</v>
      </c>
      <c r="D31" s="44">
        <v>98</v>
      </c>
      <c r="E31" s="44">
        <v>94</v>
      </c>
      <c r="F31" s="44">
        <v>21</v>
      </c>
      <c r="G31" s="44">
        <v>14</v>
      </c>
      <c r="H31" s="44">
        <v>9</v>
      </c>
      <c r="I31" s="44">
        <v>3</v>
      </c>
      <c r="J31" s="44">
        <v>0</v>
      </c>
      <c r="K31" s="45">
        <f t="shared" si="1"/>
        <v>540</v>
      </c>
    </row>
    <row r="32" spans="2:12" ht="17.100000000000001" customHeight="1">
      <c r="B32" s="83" t="s">
        <v>107</v>
      </c>
      <c r="C32" s="44">
        <v>133</v>
      </c>
      <c r="D32" s="44">
        <v>36</v>
      </c>
      <c r="E32" s="44">
        <v>43</v>
      </c>
      <c r="F32" s="44">
        <v>11</v>
      </c>
      <c r="G32" s="44">
        <v>9</v>
      </c>
      <c r="H32" s="44">
        <v>5</v>
      </c>
      <c r="I32" s="44">
        <v>1</v>
      </c>
      <c r="J32" s="44">
        <v>0</v>
      </c>
      <c r="K32" s="45">
        <f t="shared" si="1"/>
        <v>238</v>
      </c>
    </row>
    <row r="33" spans="2:11" ht="17.100000000000001" customHeight="1">
      <c r="B33" s="82" t="s">
        <v>108</v>
      </c>
      <c r="C33" s="44">
        <v>395</v>
      </c>
      <c r="D33" s="44">
        <v>85</v>
      </c>
      <c r="E33" s="44">
        <v>91</v>
      </c>
      <c r="F33" s="44">
        <v>35</v>
      </c>
      <c r="G33" s="44">
        <v>13</v>
      </c>
      <c r="H33" s="44">
        <v>13</v>
      </c>
      <c r="I33" s="44">
        <v>2</v>
      </c>
      <c r="J33" s="44">
        <v>0</v>
      </c>
      <c r="K33" s="45">
        <f t="shared" si="1"/>
        <v>634</v>
      </c>
    </row>
    <row r="34" spans="2:11" ht="17.100000000000001" customHeight="1">
      <c r="B34" s="82" t="s">
        <v>109</v>
      </c>
      <c r="C34" s="44">
        <v>87</v>
      </c>
      <c r="D34" s="44">
        <v>15</v>
      </c>
      <c r="E34" s="44">
        <v>3</v>
      </c>
      <c r="F34" s="44">
        <v>2</v>
      </c>
      <c r="G34" s="44">
        <v>0</v>
      </c>
      <c r="H34" s="44">
        <v>0</v>
      </c>
      <c r="I34" s="44">
        <v>0</v>
      </c>
      <c r="J34" s="44">
        <v>0</v>
      </c>
      <c r="K34" s="45">
        <f t="shared" si="1"/>
        <v>107</v>
      </c>
    </row>
    <row r="35" spans="2:11" ht="17.100000000000001" customHeight="1">
      <c r="B35" s="81" t="s">
        <v>66</v>
      </c>
      <c r="C35" s="84">
        <f>+SUM(C36:C38)</f>
        <v>2423</v>
      </c>
      <c r="D35" s="84">
        <f t="shared" ref="D35:J35" si="5">+SUM(D36:D38)</f>
        <v>512</v>
      </c>
      <c r="E35" s="84">
        <f t="shared" si="5"/>
        <v>273</v>
      </c>
      <c r="F35" s="84">
        <f t="shared" si="5"/>
        <v>80</v>
      </c>
      <c r="G35" s="84">
        <f t="shared" si="5"/>
        <v>53</v>
      </c>
      <c r="H35" s="84">
        <f t="shared" si="5"/>
        <v>22</v>
      </c>
      <c r="I35" s="84">
        <f t="shared" si="5"/>
        <v>8</v>
      </c>
      <c r="J35" s="84">
        <f t="shared" si="5"/>
        <v>3</v>
      </c>
      <c r="K35" s="84">
        <f t="shared" si="1"/>
        <v>3374</v>
      </c>
    </row>
    <row r="36" spans="2:11" ht="17.100000000000001" customHeight="1">
      <c r="B36" s="82" t="s">
        <v>66</v>
      </c>
      <c r="C36" s="44">
        <v>1257</v>
      </c>
      <c r="D36" s="44">
        <v>301</v>
      </c>
      <c r="E36" s="44">
        <v>149</v>
      </c>
      <c r="F36" s="44">
        <v>44</v>
      </c>
      <c r="G36" s="44">
        <v>31</v>
      </c>
      <c r="H36" s="44">
        <v>11</v>
      </c>
      <c r="I36" s="44">
        <v>2</v>
      </c>
      <c r="J36" s="44">
        <v>3</v>
      </c>
      <c r="K36" s="45">
        <f t="shared" si="1"/>
        <v>1798</v>
      </c>
    </row>
    <row r="37" spans="2:11" ht="17.100000000000001" customHeight="1">
      <c r="B37" s="82" t="s">
        <v>110</v>
      </c>
      <c r="C37" s="44">
        <v>464</v>
      </c>
      <c r="D37" s="44">
        <v>101</v>
      </c>
      <c r="E37" s="44">
        <v>54</v>
      </c>
      <c r="F37" s="44">
        <v>16</v>
      </c>
      <c r="G37" s="44">
        <v>7</v>
      </c>
      <c r="H37" s="44">
        <v>6</v>
      </c>
      <c r="I37" s="44">
        <v>2</v>
      </c>
      <c r="J37" s="44">
        <v>0</v>
      </c>
      <c r="K37" s="45">
        <f t="shared" si="1"/>
        <v>650</v>
      </c>
    </row>
    <row r="38" spans="2:11" ht="17.100000000000001" customHeight="1">
      <c r="B38" s="82" t="s">
        <v>111</v>
      </c>
      <c r="C38" s="44">
        <v>702</v>
      </c>
      <c r="D38" s="44">
        <v>110</v>
      </c>
      <c r="E38" s="44">
        <v>70</v>
      </c>
      <c r="F38" s="44">
        <v>20</v>
      </c>
      <c r="G38" s="44">
        <v>15</v>
      </c>
      <c r="H38" s="44">
        <v>5</v>
      </c>
      <c r="I38" s="44">
        <v>4</v>
      </c>
      <c r="J38" s="44">
        <v>0</v>
      </c>
      <c r="K38" s="45">
        <f t="shared" si="1"/>
        <v>926</v>
      </c>
    </row>
    <row r="39" spans="2:11" ht="17.100000000000001" customHeight="1">
      <c r="B39" s="81" t="s">
        <v>112</v>
      </c>
      <c r="C39" s="84">
        <f>+SUM(C40:C47)</f>
        <v>1717</v>
      </c>
      <c r="D39" s="84">
        <f t="shared" ref="D39:J39" si="6">+SUM(D40:D47)</f>
        <v>373</v>
      </c>
      <c r="E39" s="84">
        <f t="shared" si="6"/>
        <v>257</v>
      </c>
      <c r="F39" s="84">
        <f t="shared" si="6"/>
        <v>84</v>
      </c>
      <c r="G39" s="84">
        <f t="shared" si="6"/>
        <v>60</v>
      </c>
      <c r="H39" s="84">
        <f t="shared" si="6"/>
        <v>28</v>
      </c>
      <c r="I39" s="84">
        <f t="shared" si="6"/>
        <v>20</v>
      </c>
      <c r="J39" s="84">
        <f t="shared" si="6"/>
        <v>6</v>
      </c>
      <c r="K39" s="84">
        <f t="shared" si="1"/>
        <v>2545</v>
      </c>
    </row>
    <row r="40" spans="2:11" ht="17.100000000000001" customHeight="1">
      <c r="B40" s="82" t="s">
        <v>113</v>
      </c>
      <c r="C40" s="44">
        <v>153</v>
      </c>
      <c r="D40" s="44">
        <v>28</v>
      </c>
      <c r="E40" s="44">
        <v>20</v>
      </c>
      <c r="F40" s="44">
        <v>1</v>
      </c>
      <c r="G40" s="44">
        <v>0</v>
      </c>
      <c r="H40" s="44">
        <v>0</v>
      </c>
      <c r="I40" s="44">
        <v>0</v>
      </c>
      <c r="J40" s="44">
        <v>0</v>
      </c>
      <c r="K40" s="45">
        <f>SUM(C40:J40)</f>
        <v>202</v>
      </c>
    </row>
    <row r="41" spans="2:11" ht="24" customHeight="1">
      <c r="B41" s="83" t="s">
        <v>114</v>
      </c>
      <c r="C41" s="44">
        <v>225</v>
      </c>
      <c r="D41" s="44">
        <v>73</v>
      </c>
      <c r="E41" s="44">
        <v>32</v>
      </c>
      <c r="F41" s="44">
        <v>5</v>
      </c>
      <c r="G41" s="44">
        <v>2</v>
      </c>
      <c r="H41" s="44">
        <v>1</v>
      </c>
      <c r="I41" s="44">
        <v>0</v>
      </c>
      <c r="J41" s="44">
        <v>0</v>
      </c>
      <c r="K41" s="45">
        <f t="shared" si="1"/>
        <v>338</v>
      </c>
    </row>
    <row r="42" spans="2:11" ht="17.100000000000001" customHeight="1">
      <c r="B42" s="82" t="s">
        <v>115</v>
      </c>
      <c r="C42" s="44">
        <v>9</v>
      </c>
      <c r="D42" s="44">
        <v>3</v>
      </c>
      <c r="E42" s="44">
        <v>6</v>
      </c>
      <c r="F42" s="44">
        <v>5</v>
      </c>
      <c r="G42" s="44">
        <v>3</v>
      </c>
      <c r="H42" s="44">
        <v>2</v>
      </c>
      <c r="I42" s="44">
        <v>3</v>
      </c>
      <c r="J42" s="44">
        <v>0</v>
      </c>
      <c r="K42" s="45">
        <f t="shared" si="1"/>
        <v>31</v>
      </c>
    </row>
    <row r="43" spans="2:11" ht="24" customHeight="1">
      <c r="B43" s="83" t="s">
        <v>116</v>
      </c>
      <c r="C43" s="44">
        <v>973</v>
      </c>
      <c r="D43" s="44">
        <v>188</v>
      </c>
      <c r="E43" s="44">
        <v>106</v>
      </c>
      <c r="F43" s="44">
        <v>33</v>
      </c>
      <c r="G43" s="44">
        <v>32</v>
      </c>
      <c r="H43" s="44">
        <v>13</v>
      </c>
      <c r="I43" s="44">
        <v>10</v>
      </c>
      <c r="J43" s="44">
        <v>3</v>
      </c>
      <c r="K43" s="45">
        <f t="shared" si="1"/>
        <v>1358</v>
      </c>
    </row>
    <row r="44" spans="2:11" ht="17.100000000000001" customHeight="1">
      <c r="B44" s="82" t="s">
        <v>117</v>
      </c>
      <c r="C44" s="44">
        <v>98</v>
      </c>
      <c r="D44" s="44">
        <v>21</v>
      </c>
      <c r="E44" s="44">
        <v>16</v>
      </c>
      <c r="F44" s="44">
        <v>7</v>
      </c>
      <c r="G44" s="44">
        <v>1</v>
      </c>
      <c r="H44" s="44">
        <v>0</v>
      </c>
      <c r="I44" s="44">
        <v>0</v>
      </c>
      <c r="J44" s="44">
        <v>0</v>
      </c>
      <c r="K44" s="45">
        <f t="shared" si="1"/>
        <v>143</v>
      </c>
    </row>
    <row r="45" spans="2:11" ht="17.100000000000001" customHeight="1">
      <c r="B45" s="82" t="s">
        <v>118</v>
      </c>
      <c r="C45" s="44">
        <v>76</v>
      </c>
      <c r="D45" s="44">
        <v>17</v>
      </c>
      <c r="E45" s="44">
        <v>39</v>
      </c>
      <c r="F45" s="44">
        <v>10</v>
      </c>
      <c r="G45" s="44">
        <v>7</v>
      </c>
      <c r="H45" s="44">
        <v>2</v>
      </c>
      <c r="I45" s="44">
        <v>3</v>
      </c>
      <c r="J45" s="44">
        <v>1</v>
      </c>
      <c r="K45" s="45">
        <f t="shared" si="1"/>
        <v>155</v>
      </c>
    </row>
    <row r="46" spans="2:11" ht="17.100000000000001" customHeight="1">
      <c r="B46" s="82" t="s">
        <v>119</v>
      </c>
      <c r="C46" s="44">
        <v>84</v>
      </c>
      <c r="D46" s="44">
        <v>19</v>
      </c>
      <c r="E46" s="44">
        <v>23</v>
      </c>
      <c r="F46" s="44">
        <v>18</v>
      </c>
      <c r="G46" s="44">
        <v>11</v>
      </c>
      <c r="H46" s="44">
        <v>10</v>
      </c>
      <c r="I46" s="44">
        <v>4</v>
      </c>
      <c r="J46" s="44">
        <v>2</v>
      </c>
      <c r="K46" s="45">
        <f t="shared" si="1"/>
        <v>171</v>
      </c>
    </row>
    <row r="47" spans="2:11" ht="17.100000000000001" customHeight="1">
      <c r="B47" s="82" t="s">
        <v>120</v>
      </c>
      <c r="C47" s="44">
        <v>99</v>
      </c>
      <c r="D47" s="44">
        <v>24</v>
      </c>
      <c r="E47" s="44">
        <v>15</v>
      </c>
      <c r="F47" s="44">
        <v>5</v>
      </c>
      <c r="G47" s="44">
        <v>4</v>
      </c>
      <c r="H47" s="44">
        <v>0</v>
      </c>
      <c r="I47" s="44">
        <v>0</v>
      </c>
      <c r="J47" s="44">
        <v>0</v>
      </c>
      <c r="K47" s="45">
        <f>SUM(C47:J47)</f>
        <v>147</v>
      </c>
    </row>
    <row r="48" spans="2:11" ht="17.100000000000001" customHeight="1">
      <c r="B48" s="81" t="s">
        <v>68</v>
      </c>
      <c r="C48" s="84">
        <f>+C49</f>
        <v>4757</v>
      </c>
      <c r="D48" s="84">
        <f t="shared" ref="D48:J48" si="7">+D49</f>
        <v>1730</v>
      </c>
      <c r="E48" s="84">
        <f t="shared" si="7"/>
        <v>573</v>
      </c>
      <c r="F48" s="84">
        <f t="shared" si="7"/>
        <v>106</v>
      </c>
      <c r="G48" s="84">
        <f t="shared" si="7"/>
        <v>34</v>
      </c>
      <c r="H48" s="84">
        <f t="shared" si="7"/>
        <v>12</v>
      </c>
      <c r="I48" s="84">
        <f t="shared" si="7"/>
        <v>4</v>
      </c>
      <c r="J48" s="84">
        <f t="shared" si="7"/>
        <v>3</v>
      </c>
      <c r="K48" s="84">
        <f t="shared" si="1"/>
        <v>7219</v>
      </c>
    </row>
    <row r="49" spans="2:11" ht="17.100000000000001" customHeight="1">
      <c r="B49" s="82" t="s">
        <v>121</v>
      </c>
      <c r="C49" s="44">
        <v>4757</v>
      </c>
      <c r="D49" s="44">
        <v>1730</v>
      </c>
      <c r="E49" s="44">
        <v>573</v>
      </c>
      <c r="F49" s="44">
        <v>106</v>
      </c>
      <c r="G49" s="44">
        <v>34</v>
      </c>
      <c r="H49" s="44">
        <v>12</v>
      </c>
      <c r="I49" s="44">
        <v>4</v>
      </c>
      <c r="J49" s="44">
        <v>3</v>
      </c>
      <c r="K49" s="45">
        <f t="shared" si="1"/>
        <v>7219</v>
      </c>
    </row>
    <row r="50" spans="2:11" ht="17.100000000000001" customHeight="1">
      <c r="B50" s="81" t="s">
        <v>69</v>
      </c>
      <c r="C50" s="84">
        <f t="shared" ref="C50:J50" si="8">+C51</f>
        <v>3638</v>
      </c>
      <c r="D50" s="84">
        <f t="shared" si="8"/>
        <v>772</v>
      </c>
      <c r="E50" s="84">
        <f t="shared" si="8"/>
        <v>467</v>
      </c>
      <c r="F50" s="84">
        <f t="shared" si="8"/>
        <v>137</v>
      </c>
      <c r="G50" s="84">
        <f t="shared" si="8"/>
        <v>79</v>
      </c>
      <c r="H50" s="84">
        <f t="shared" si="8"/>
        <v>37</v>
      </c>
      <c r="I50" s="84">
        <f t="shared" si="8"/>
        <v>22</v>
      </c>
      <c r="J50" s="84">
        <f t="shared" si="8"/>
        <v>9</v>
      </c>
      <c r="K50" s="84">
        <f t="shared" si="1"/>
        <v>5161</v>
      </c>
    </row>
    <row r="51" spans="2:11" ht="17.100000000000001" customHeight="1">
      <c r="B51" s="82" t="s">
        <v>122</v>
      </c>
      <c r="C51" s="44">
        <v>3638</v>
      </c>
      <c r="D51" s="44">
        <v>772</v>
      </c>
      <c r="E51" s="44">
        <v>467</v>
      </c>
      <c r="F51" s="44">
        <v>137</v>
      </c>
      <c r="G51" s="44">
        <v>79</v>
      </c>
      <c r="H51" s="44">
        <v>37</v>
      </c>
      <c r="I51" s="44">
        <v>22</v>
      </c>
      <c r="J51" s="44">
        <v>9</v>
      </c>
      <c r="K51" s="45">
        <f t="shared" si="1"/>
        <v>5161</v>
      </c>
    </row>
    <row r="52" spans="2:11" ht="17.100000000000001" customHeight="1">
      <c r="B52" s="81" t="s">
        <v>70</v>
      </c>
      <c r="C52" s="84">
        <f t="shared" ref="C52:J52" si="9">+C53</f>
        <v>128</v>
      </c>
      <c r="D52" s="84">
        <f t="shared" si="9"/>
        <v>64</v>
      </c>
      <c r="E52" s="84">
        <f t="shared" si="9"/>
        <v>86</v>
      </c>
      <c r="F52" s="84">
        <f t="shared" si="9"/>
        <v>44</v>
      </c>
      <c r="G52" s="84">
        <f t="shared" si="9"/>
        <v>23</v>
      </c>
      <c r="H52" s="84">
        <f t="shared" si="9"/>
        <v>7</v>
      </c>
      <c r="I52" s="84">
        <f t="shared" si="9"/>
        <v>7</v>
      </c>
      <c r="J52" s="84">
        <f t="shared" si="9"/>
        <v>2</v>
      </c>
      <c r="K52" s="84">
        <f t="shared" si="1"/>
        <v>361</v>
      </c>
    </row>
    <row r="53" spans="2:11" ht="17.100000000000001" customHeight="1">
      <c r="B53" s="82" t="s">
        <v>70</v>
      </c>
      <c r="C53" s="44">
        <v>128</v>
      </c>
      <c r="D53" s="44">
        <v>64</v>
      </c>
      <c r="E53" s="44">
        <v>86</v>
      </c>
      <c r="F53" s="44">
        <v>44</v>
      </c>
      <c r="G53" s="44">
        <v>23</v>
      </c>
      <c r="H53" s="44">
        <v>7</v>
      </c>
      <c r="I53" s="44">
        <v>7</v>
      </c>
      <c r="J53" s="44">
        <v>2</v>
      </c>
      <c r="K53" s="45">
        <f t="shared" si="1"/>
        <v>361</v>
      </c>
    </row>
    <row r="54" spans="2:11" ht="24.9" customHeight="1" thickBot="1">
      <c r="B54" s="49" t="s">
        <v>3</v>
      </c>
      <c r="C54" s="50">
        <f>SUM(C13,C18,C25,C29,C35,C39,C48,C50,C52)</f>
        <v>27242</v>
      </c>
      <c r="D54" s="50">
        <f t="shared" ref="D54:K54" si="10">SUM(D13,D18,D25,D29,D35,D39,D48,D50,D52)</f>
        <v>7134</v>
      </c>
      <c r="E54" s="50">
        <f t="shared" si="10"/>
        <v>3307</v>
      </c>
      <c r="F54" s="50">
        <f t="shared" si="10"/>
        <v>821</v>
      </c>
      <c r="G54" s="50">
        <f t="shared" si="10"/>
        <v>469</v>
      </c>
      <c r="H54" s="50">
        <f t="shared" si="10"/>
        <v>231</v>
      </c>
      <c r="I54" s="50">
        <f t="shared" si="10"/>
        <v>128</v>
      </c>
      <c r="J54" s="50">
        <f t="shared" si="10"/>
        <v>45</v>
      </c>
      <c r="K54" s="79">
        <f t="shared" si="10"/>
        <v>39377</v>
      </c>
    </row>
    <row r="55" spans="2:11" ht="16.5" customHeight="1">
      <c r="B55" s="48" t="s">
        <v>168</v>
      </c>
      <c r="C55" s="30"/>
      <c r="D55" s="30"/>
      <c r="E55" s="30"/>
      <c r="F55" s="30"/>
      <c r="G55" s="30"/>
      <c r="H55" s="30"/>
      <c r="I55" s="30"/>
      <c r="J55" s="30"/>
      <c r="K55" s="31"/>
    </row>
    <row r="56" spans="2:11">
      <c r="B56" s="35"/>
      <c r="C56" s="36"/>
      <c r="D56" s="36"/>
      <c r="E56" s="36"/>
      <c r="F56" s="36"/>
      <c r="G56" s="36"/>
      <c r="H56" s="36"/>
      <c r="I56" s="36"/>
      <c r="J56" s="36"/>
      <c r="K56" s="37"/>
    </row>
  </sheetData>
  <mergeCells count="1">
    <mergeCell ref="B10:K10"/>
  </mergeCells>
  <pageMargins left="0" right="0.19685039370078741" top="0" bottom="0" header="0" footer="0.31496062992125984"/>
  <pageSetup paperSize="9" scale="69" orientation="portrait" r:id="rId1"/>
  <headerFooter>
    <oddFooter>&amp;R&amp;"NewsGotT,Normal"&amp;10Servicio de Información y Difusión. &amp;"NewsGotT,Negrita"Año 2023 | &amp;P</oddFooter>
  </headerFooter>
  <rowBreaks count="1" manualBreakCount="1">
    <brk id="47" max="10" man="1"/>
  </rowBreaks>
  <colBreaks count="1" manualBreakCount="1">
    <brk id="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5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59" style="15" customWidth="1"/>
    <col min="3" max="4" width="15.6640625" style="16" customWidth="1"/>
    <col min="5" max="5" width="13.33203125" style="16" customWidth="1"/>
    <col min="6" max="6" width="13.109375" style="16" customWidth="1"/>
    <col min="7" max="249" width="11.44140625" style="18"/>
    <col min="250" max="250" width="1" style="18" customWidth="1"/>
    <col min="251" max="251" width="19.33203125" style="18" customWidth="1"/>
    <col min="252" max="252" width="11.109375" style="18" customWidth="1"/>
    <col min="253" max="253" width="7.6640625" style="18" customWidth="1"/>
    <col min="254" max="255" width="8.44140625" style="18" customWidth="1"/>
    <col min="256" max="256" width="9.109375" style="18" customWidth="1"/>
    <col min="257" max="257" width="8.44140625" style="18" customWidth="1"/>
    <col min="258" max="259" width="7.6640625" style="18" customWidth="1"/>
    <col min="260" max="260" width="8.44140625" style="18" customWidth="1"/>
    <col min="261" max="261" width="8.109375" style="18" customWidth="1"/>
    <col min="262" max="262" width="8.44140625" style="18" customWidth="1"/>
    <col min="263" max="505" width="11.44140625" style="18"/>
    <col min="506" max="506" width="1" style="18" customWidth="1"/>
    <col min="507" max="507" width="19.33203125" style="18" customWidth="1"/>
    <col min="508" max="508" width="11.109375" style="18" customWidth="1"/>
    <col min="509" max="509" width="7.6640625" style="18" customWidth="1"/>
    <col min="510" max="511" width="8.44140625" style="18" customWidth="1"/>
    <col min="512" max="512" width="9.109375" style="18" customWidth="1"/>
    <col min="513" max="513" width="8.44140625" style="18" customWidth="1"/>
    <col min="514" max="515" width="7.6640625" style="18" customWidth="1"/>
    <col min="516" max="516" width="8.44140625" style="18" customWidth="1"/>
    <col min="517" max="517" width="8.109375" style="18" customWidth="1"/>
    <col min="518" max="518" width="8.44140625" style="18" customWidth="1"/>
    <col min="519" max="761" width="11.44140625" style="18"/>
    <col min="762" max="762" width="1" style="18" customWidth="1"/>
    <col min="763" max="763" width="19.33203125" style="18" customWidth="1"/>
    <col min="764" max="764" width="11.109375" style="18" customWidth="1"/>
    <col min="765" max="765" width="7.6640625" style="18" customWidth="1"/>
    <col min="766" max="767" width="8.44140625" style="18" customWidth="1"/>
    <col min="768" max="768" width="9.109375" style="18" customWidth="1"/>
    <col min="769" max="769" width="8.44140625" style="18" customWidth="1"/>
    <col min="770" max="771" width="7.6640625" style="18" customWidth="1"/>
    <col min="772" max="772" width="8.44140625" style="18" customWidth="1"/>
    <col min="773" max="773" width="8.109375" style="18" customWidth="1"/>
    <col min="774" max="774" width="8.44140625" style="18" customWidth="1"/>
    <col min="775" max="1017" width="11.44140625" style="18"/>
    <col min="1018" max="1018" width="1" style="18" customWidth="1"/>
    <col min="1019" max="1019" width="19.33203125" style="18" customWidth="1"/>
    <col min="1020" max="1020" width="11.109375" style="18" customWidth="1"/>
    <col min="1021" max="1021" width="7.6640625" style="18" customWidth="1"/>
    <col min="1022" max="1023" width="8.44140625" style="18" customWidth="1"/>
    <col min="1024" max="1024" width="9.109375" style="18" customWidth="1"/>
    <col min="1025" max="1025" width="8.44140625" style="18" customWidth="1"/>
    <col min="1026" max="1027" width="7.6640625" style="18" customWidth="1"/>
    <col min="1028" max="1028" width="8.44140625" style="18" customWidth="1"/>
    <col min="1029" max="1029" width="8.109375" style="18" customWidth="1"/>
    <col min="1030" max="1030" width="8.44140625" style="18" customWidth="1"/>
    <col min="1031" max="1273" width="11.44140625" style="18"/>
    <col min="1274" max="1274" width="1" style="18" customWidth="1"/>
    <col min="1275" max="1275" width="19.33203125" style="18" customWidth="1"/>
    <col min="1276" max="1276" width="11.109375" style="18" customWidth="1"/>
    <col min="1277" max="1277" width="7.6640625" style="18" customWidth="1"/>
    <col min="1278" max="1279" width="8.44140625" style="18" customWidth="1"/>
    <col min="1280" max="1280" width="9.109375" style="18" customWidth="1"/>
    <col min="1281" max="1281" width="8.44140625" style="18" customWidth="1"/>
    <col min="1282" max="1283" width="7.6640625" style="18" customWidth="1"/>
    <col min="1284" max="1284" width="8.44140625" style="18" customWidth="1"/>
    <col min="1285" max="1285" width="8.109375" style="18" customWidth="1"/>
    <col min="1286" max="1286" width="8.44140625" style="18" customWidth="1"/>
    <col min="1287" max="1529" width="11.44140625" style="18"/>
    <col min="1530" max="1530" width="1" style="18" customWidth="1"/>
    <col min="1531" max="1531" width="19.33203125" style="18" customWidth="1"/>
    <col min="1532" max="1532" width="11.109375" style="18" customWidth="1"/>
    <col min="1533" max="1533" width="7.6640625" style="18" customWidth="1"/>
    <col min="1534" max="1535" width="8.44140625" style="18" customWidth="1"/>
    <col min="1536" max="1536" width="9.109375" style="18" customWidth="1"/>
    <col min="1537" max="1537" width="8.44140625" style="18" customWidth="1"/>
    <col min="1538" max="1539" width="7.6640625" style="18" customWidth="1"/>
    <col min="1540" max="1540" width="8.44140625" style="18" customWidth="1"/>
    <col min="1541" max="1541" width="8.109375" style="18" customWidth="1"/>
    <col min="1542" max="1542" width="8.44140625" style="18" customWidth="1"/>
    <col min="1543" max="1785" width="11.44140625" style="18"/>
    <col min="1786" max="1786" width="1" style="18" customWidth="1"/>
    <col min="1787" max="1787" width="19.33203125" style="18" customWidth="1"/>
    <col min="1788" max="1788" width="11.109375" style="18" customWidth="1"/>
    <col min="1789" max="1789" width="7.6640625" style="18" customWidth="1"/>
    <col min="1790" max="1791" width="8.44140625" style="18" customWidth="1"/>
    <col min="1792" max="1792" width="9.109375" style="18" customWidth="1"/>
    <col min="1793" max="1793" width="8.44140625" style="18" customWidth="1"/>
    <col min="1794" max="1795" width="7.6640625" style="18" customWidth="1"/>
    <col min="1796" max="1796" width="8.44140625" style="18" customWidth="1"/>
    <col min="1797" max="1797" width="8.109375" style="18" customWidth="1"/>
    <col min="1798" max="1798" width="8.44140625" style="18" customWidth="1"/>
    <col min="1799" max="2041" width="11.44140625" style="18"/>
    <col min="2042" max="2042" width="1" style="18" customWidth="1"/>
    <col min="2043" max="2043" width="19.33203125" style="18" customWidth="1"/>
    <col min="2044" max="2044" width="11.109375" style="18" customWidth="1"/>
    <col min="2045" max="2045" width="7.6640625" style="18" customWidth="1"/>
    <col min="2046" max="2047" width="8.44140625" style="18" customWidth="1"/>
    <col min="2048" max="2048" width="9.109375" style="18" customWidth="1"/>
    <col min="2049" max="2049" width="8.44140625" style="18" customWidth="1"/>
    <col min="2050" max="2051" width="7.6640625" style="18" customWidth="1"/>
    <col min="2052" max="2052" width="8.44140625" style="18" customWidth="1"/>
    <col min="2053" max="2053" width="8.109375" style="18" customWidth="1"/>
    <col min="2054" max="2054" width="8.44140625" style="18" customWidth="1"/>
    <col min="2055" max="2297" width="11.44140625" style="18"/>
    <col min="2298" max="2298" width="1" style="18" customWidth="1"/>
    <col min="2299" max="2299" width="19.33203125" style="18" customWidth="1"/>
    <col min="2300" max="2300" width="11.109375" style="18" customWidth="1"/>
    <col min="2301" max="2301" width="7.6640625" style="18" customWidth="1"/>
    <col min="2302" max="2303" width="8.44140625" style="18" customWidth="1"/>
    <col min="2304" max="2304" width="9.109375" style="18" customWidth="1"/>
    <col min="2305" max="2305" width="8.44140625" style="18" customWidth="1"/>
    <col min="2306" max="2307" width="7.6640625" style="18" customWidth="1"/>
    <col min="2308" max="2308" width="8.44140625" style="18" customWidth="1"/>
    <col min="2309" max="2309" width="8.109375" style="18" customWidth="1"/>
    <col min="2310" max="2310" width="8.44140625" style="18" customWidth="1"/>
    <col min="2311" max="2553" width="11.44140625" style="18"/>
    <col min="2554" max="2554" width="1" style="18" customWidth="1"/>
    <col min="2555" max="2555" width="19.33203125" style="18" customWidth="1"/>
    <col min="2556" max="2556" width="11.109375" style="18" customWidth="1"/>
    <col min="2557" max="2557" width="7.6640625" style="18" customWidth="1"/>
    <col min="2558" max="2559" width="8.44140625" style="18" customWidth="1"/>
    <col min="2560" max="2560" width="9.109375" style="18" customWidth="1"/>
    <col min="2561" max="2561" width="8.44140625" style="18" customWidth="1"/>
    <col min="2562" max="2563" width="7.6640625" style="18" customWidth="1"/>
    <col min="2564" max="2564" width="8.44140625" style="18" customWidth="1"/>
    <col min="2565" max="2565" width="8.109375" style="18" customWidth="1"/>
    <col min="2566" max="2566" width="8.44140625" style="18" customWidth="1"/>
    <col min="2567" max="2809" width="11.44140625" style="18"/>
    <col min="2810" max="2810" width="1" style="18" customWidth="1"/>
    <col min="2811" max="2811" width="19.33203125" style="18" customWidth="1"/>
    <col min="2812" max="2812" width="11.109375" style="18" customWidth="1"/>
    <col min="2813" max="2813" width="7.6640625" style="18" customWidth="1"/>
    <col min="2814" max="2815" width="8.44140625" style="18" customWidth="1"/>
    <col min="2816" max="2816" width="9.109375" style="18" customWidth="1"/>
    <col min="2817" max="2817" width="8.44140625" style="18" customWidth="1"/>
    <col min="2818" max="2819" width="7.6640625" style="18" customWidth="1"/>
    <col min="2820" max="2820" width="8.44140625" style="18" customWidth="1"/>
    <col min="2821" max="2821" width="8.109375" style="18" customWidth="1"/>
    <col min="2822" max="2822" width="8.44140625" style="18" customWidth="1"/>
    <col min="2823" max="3065" width="11.44140625" style="18"/>
    <col min="3066" max="3066" width="1" style="18" customWidth="1"/>
    <col min="3067" max="3067" width="19.33203125" style="18" customWidth="1"/>
    <col min="3068" max="3068" width="11.109375" style="18" customWidth="1"/>
    <col min="3069" max="3069" width="7.6640625" style="18" customWidth="1"/>
    <col min="3070" max="3071" width="8.44140625" style="18" customWidth="1"/>
    <col min="3072" max="3072" width="9.109375" style="18" customWidth="1"/>
    <col min="3073" max="3073" width="8.44140625" style="18" customWidth="1"/>
    <col min="3074" max="3075" width="7.6640625" style="18" customWidth="1"/>
    <col min="3076" max="3076" width="8.44140625" style="18" customWidth="1"/>
    <col min="3077" max="3077" width="8.109375" style="18" customWidth="1"/>
    <col min="3078" max="3078" width="8.44140625" style="18" customWidth="1"/>
    <col min="3079" max="3321" width="11.44140625" style="18"/>
    <col min="3322" max="3322" width="1" style="18" customWidth="1"/>
    <col min="3323" max="3323" width="19.33203125" style="18" customWidth="1"/>
    <col min="3324" max="3324" width="11.109375" style="18" customWidth="1"/>
    <col min="3325" max="3325" width="7.6640625" style="18" customWidth="1"/>
    <col min="3326" max="3327" width="8.44140625" style="18" customWidth="1"/>
    <col min="3328" max="3328" width="9.109375" style="18" customWidth="1"/>
    <col min="3329" max="3329" width="8.44140625" style="18" customWidth="1"/>
    <col min="3330" max="3331" width="7.6640625" style="18" customWidth="1"/>
    <col min="3332" max="3332" width="8.44140625" style="18" customWidth="1"/>
    <col min="3333" max="3333" width="8.109375" style="18" customWidth="1"/>
    <col min="3334" max="3334" width="8.44140625" style="18" customWidth="1"/>
    <col min="3335" max="3577" width="11.44140625" style="18"/>
    <col min="3578" max="3578" width="1" style="18" customWidth="1"/>
    <col min="3579" max="3579" width="19.33203125" style="18" customWidth="1"/>
    <col min="3580" max="3580" width="11.109375" style="18" customWidth="1"/>
    <col min="3581" max="3581" width="7.6640625" style="18" customWidth="1"/>
    <col min="3582" max="3583" width="8.44140625" style="18" customWidth="1"/>
    <col min="3584" max="3584" width="9.109375" style="18" customWidth="1"/>
    <col min="3585" max="3585" width="8.44140625" style="18" customWidth="1"/>
    <col min="3586" max="3587" width="7.6640625" style="18" customWidth="1"/>
    <col min="3588" max="3588" width="8.44140625" style="18" customWidth="1"/>
    <col min="3589" max="3589" width="8.109375" style="18" customWidth="1"/>
    <col min="3590" max="3590" width="8.44140625" style="18" customWidth="1"/>
    <col min="3591" max="3833" width="11.44140625" style="18"/>
    <col min="3834" max="3834" width="1" style="18" customWidth="1"/>
    <col min="3835" max="3835" width="19.33203125" style="18" customWidth="1"/>
    <col min="3836" max="3836" width="11.109375" style="18" customWidth="1"/>
    <col min="3837" max="3837" width="7.6640625" style="18" customWidth="1"/>
    <col min="3838" max="3839" width="8.44140625" style="18" customWidth="1"/>
    <col min="3840" max="3840" width="9.109375" style="18" customWidth="1"/>
    <col min="3841" max="3841" width="8.44140625" style="18" customWidth="1"/>
    <col min="3842" max="3843" width="7.6640625" style="18" customWidth="1"/>
    <col min="3844" max="3844" width="8.44140625" style="18" customWidth="1"/>
    <col min="3845" max="3845" width="8.109375" style="18" customWidth="1"/>
    <col min="3846" max="3846" width="8.44140625" style="18" customWidth="1"/>
    <col min="3847" max="4089" width="11.44140625" style="18"/>
    <col min="4090" max="4090" width="1" style="18" customWidth="1"/>
    <col min="4091" max="4091" width="19.33203125" style="18" customWidth="1"/>
    <col min="4092" max="4092" width="11.109375" style="18" customWidth="1"/>
    <col min="4093" max="4093" width="7.6640625" style="18" customWidth="1"/>
    <col min="4094" max="4095" width="8.44140625" style="18" customWidth="1"/>
    <col min="4096" max="4096" width="9.109375" style="18" customWidth="1"/>
    <col min="4097" max="4097" width="8.44140625" style="18" customWidth="1"/>
    <col min="4098" max="4099" width="7.6640625" style="18" customWidth="1"/>
    <col min="4100" max="4100" width="8.44140625" style="18" customWidth="1"/>
    <col min="4101" max="4101" width="8.109375" style="18" customWidth="1"/>
    <col min="4102" max="4102" width="8.44140625" style="18" customWidth="1"/>
    <col min="4103" max="4345" width="11.44140625" style="18"/>
    <col min="4346" max="4346" width="1" style="18" customWidth="1"/>
    <col min="4347" max="4347" width="19.33203125" style="18" customWidth="1"/>
    <col min="4348" max="4348" width="11.109375" style="18" customWidth="1"/>
    <col min="4349" max="4349" width="7.6640625" style="18" customWidth="1"/>
    <col min="4350" max="4351" width="8.44140625" style="18" customWidth="1"/>
    <col min="4352" max="4352" width="9.109375" style="18" customWidth="1"/>
    <col min="4353" max="4353" width="8.44140625" style="18" customWidth="1"/>
    <col min="4354" max="4355" width="7.6640625" style="18" customWidth="1"/>
    <col min="4356" max="4356" width="8.44140625" style="18" customWidth="1"/>
    <col min="4357" max="4357" width="8.109375" style="18" customWidth="1"/>
    <col min="4358" max="4358" width="8.44140625" style="18" customWidth="1"/>
    <col min="4359" max="4601" width="11.44140625" style="18"/>
    <col min="4602" max="4602" width="1" style="18" customWidth="1"/>
    <col min="4603" max="4603" width="19.33203125" style="18" customWidth="1"/>
    <col min="4604" max="4604" width="11.109375" style="18" customWidth="1"/>
    <col min="4605" max="4605" width="7.6640625" style="18" customWidth="1"/>
    <col min="4606" max="4607" width="8.44140625" style="18" customWidth="1"/>
    <col min="4608" max="4608" width="9.109375" style="18" customWidth="1"/>
    <col min="4609" max="4609" width="8.44140625" style="18" customWidth="1"/>
    <col min="4610" max="4611" width="7.6640625" style="18" customWidth="1"/>
    <col min="4612" max="4612" width="8.44140625" style="18" customWidth="1"/>
    <col min="4613" max="4613" width="8.109375" style="18" customWidth="1"/>
    <col min="4614" max="4614" width="8.44140625" style="18" customWidth="1"/>
    <col min="4615" max="4857" width="11.44140625" style="18"/>
    <col min="4858" max="4858" width="1" style="18" customWidth="1"/>
    <col min="4859" max="4859" width="19.33203125" style="18" customWidth="1"/>
    <col min="4860" max="4860" width="11.109375" style="18" customWidth="1"/>
    <col min="4861" max="4861" width="7.6640625" style="18" customWidth="1"/>
    <col min="4862" max="4863" width="8.44140625" style="18" customWidth="1"/>
    <col min="4864" max="4864" width="9.109375" style="18" customWidth="1"/>
    <col min="4865" max="4865" width="8.44140625" style="18" customWidth="1"/>
    <col min="4866" max="4867" width="7.6640625" style="18" customWidth="1"/>
    <col min="4868" max="4868" width="8.44140625" style="18" customWidth="1"/>
    <col min="4869" max="4869" width="8.109375" style="18" customWidth="1"/>
    <col min="4870" max="4870" width="8.44140625" style="18" customWidth="1"/>
    <col min="4871" max="5113" width="11.44140625" style="18"/>
    <col min="5114" max="5114" width="1" style="18" customWidth="1"/>
    <col min="5115" max="5115" width="19.33203125" style="18" customWidth="1"/>
    <col min="5116" max="5116" width="11.109375" style="18" customWidth="1"/>
    <col min="5117" max="5117" width="7.6640625" style="18" customWidth="1"/>
    <col min="5118" max="5119" width="8.44140625" style="18" customWidth="1"/>
    <col min="5120" max="5120" width="9.109375" style="18" customWidth="1"/>
    <col min="5121" max="5121" width="8.44140625" style="18" customWidth="1"/>
    <col min="5122" max="5123" width="7.6640625" style="18" customWidth="1"/>
    <col min="5124" max="5124" width="8.44140625" style="18" customWidth="1"/>
    <col min="5125" max="5125" width="8.109375" style="18" customWidth="1"/>
    <col min="5126" max="5126" width="8.44140625" style="18" customWidth="1"/>
    <col min="5127" max="5369" width="11.44140625" style="18"/>
    <col min="5370" max="5370" width="1" style="18" customWidth="1"/>
    <col min="5371" max="5371" width="19.33203125" style="18" customWidth="1"/>
    <col min="5372" max="5372" width="11.109375" style="18" customWidth="1"/>
    <col min="5373" max="5373" width="7.6640625" style="18" customWidth="1"/>
    <col min="5374" max="5375" width="8.44140625" style="18" customWidth="1"/>
    <col min="5376" max="5376" width="9.109375" style="18" customWidth="1"/>
    <col min="5377" max="5377" width="8.44140625" style="18" customWidth="1"/>
    <col min="5378" max="5379" width="7.6640625" style="18" customWidth="1"/>
    <col min="5380" max="5380" width="8.44140625" style="18" customWidth="1"/>
    <col min="5381" max="5381" width="8.109375" style="18" customWidth="1"/>
    <col min="5382" max="5382" width="8.44140625" style="18" customWidth="1"/>
    <col min="5383" max="5625" width="11.44140625" style="18"/>
    <col min="5626" max="5626" width="1" style="18" customWidth="1"/>
    <col min="5627" max="5627" width="19.33203125" style="18" customWidth="1"/>
    <col min="5628" max="5628" width="11.109375" style="18" customWidth="1"/>
    <col min="5629" max="5629" width="7.6640625" style="18" customWidth="1"/>
    <col min="5630" max="5631" width="8.44140625" style="18" customWidth="1"/>
    <col min="5632" max="5632" width="9.109375" style="18" customWidth="1"/>
    <col min="5633" max="5633" width="8.44140625" style="18" customWidth="1"/>
    <col min="5634" max="5635" width="7.6640625" style="18" customWidth="1"/>
    <col min="5636" max="5636" width="8.44140625" style="18" customWidth="1"/>
    <col min="5637" max="5637" width="8.109375" style="18" customWidth="1"/>
    <col min="5638" max="5638" width="8.44140625" style="18" customWidth="1"/>
    <col min="5639" max="5881" width="11.44140625" style="18"/>
    <col min="5882" max="5882" width="1" style="18" customWidth="1"/>
    <col min="5883" max="5883" width="19.33203125" style="18" customWidth="1"/>
    <col min="5884" max="5884" width="11.109375" style="18" customWidth="1"/>
    <col min="5885" max="5885" width="7.6640625" style="18" customWidth="1"/>
    <col min="5886" max="5887" width="8.44140625" style="18" customWidth="1"/>
    <col min="5888" max="5888" width="9.109375" style="18" customWidth="1"/>
    <col min="5889" max="5889" width="8.44140625" style="18" customWidth="1"/>
    <col min="5890" max="5891" width="7.6640625" style="18" customWidth="1"/>
    <col min="5892" max="5892" width="8.44140625" style="18" customWidth="1"/>
    <col min="5893" max="5893" width="8.109375" style="18" customWidth="1"/>
    <col min="5894" max="5894" width="8.44140625" style="18" customWidth="1"/>
    <col min="5895" max="6137" width="11.44140625" style="18"/>
    <col min="6138" max="6138" width="1" style="18" customWidth="1"/>
    <col min="6139" max="6139" width="19.33203125" style="18" customWidth="1"/>
    <col min="6140" max="6140" width="11.109375" style="18" customWidth="1"/>
    <col min="6141" max="6141" width="7.6640625" style="18" customWidth="1"/>
    <col min="6142" max="6143" width="8.44140625" style="18" customWidth="1"/>
    <col min="6144" max="6144" width="9.109375" style="18" customWidth="1"/>
    <col min="6145" max="6145" width="8.44140625" style="18" customWidth="1"/>
    <col min="6146" max="6147" width="7.6640625" style="18" customWidth="1"/>
    <col min="6148" max="6148" width="8.44140625" style="18" customWidth="1"/>
    <col min="6149" max="6149" width="8.109375" style="18" customWidth="1"/>
    <col min="6150" max="6150" width="8.44140625" style="18" customWidth="1"/>
    <col min="6151" max="6393" width="11.44140625" style="18"/>
    <col min="6394" max="6394" width="1" style="18" customWidth="1"/>
    <col min="6395" max="6395" width="19.33203125" style="18" customWidth="1"/>
    <col min="6396" max="6396" width="11.109375" style="18" customWidth="1"/>
    <col min="6397" max="6397" width="7.6640625" style="18" customWidth="1"/>
    <col min="6398" max="6399" width="8.44140625" style="18" customWidth="1"/>
    <col min="6400" max="6400" width="9.109375" style="18" customWidth="1"/>
    <col min="6401" max="6401" width="8.44140625" style="18" customWidth="1"/>
    <col min="6402" max="6403" width="7.6640625" style="18" customWidth="1"/>
    <col min="6404" max="6404" width="8.44140625" style="18" customWidth="1"/>
    <col min="6405" max="6405" width="8.109375" style="18" customWidth="1"/>
    <col min="6406" max="6406" width="8.44140625" style="18" customWidth="1"/>
    <col min="6407" max="6649" width="11.44140625" style="18"/>
    <col min="6650" max="6650" width="1" style="18" customWidth="1"/>
    <col min="6651" max="6651" width="19.33203125" style="18" customWidth="1"/>
    <col min="6652" max="6652" width="11.109375" style="18" customWidth="1"/>
    <col min="6653" max="6653" width="7.6640625" style="18" customWidth="1"/>
    <col min="6654" max="6655" width="8.44140625" style="18" customWidth="1"/>
    <col min="6656" max="6656" width="9.109375" style="18" customWidth="1"/>
    <col min="6657" max="6657" width="8.44140625" style="18" customWidth="1"/>
    <col min="6658" max="6659" width="7.6640625" style="18" customWidth="1"/>
    <col min="6660" max="6660" width="8.44140625" style="18" customWidth="1"/>
    <col min="6661" max="6661" width="8.109375" style="18" customWidth="1"/>
    <col min="6662" max="6662" width="8.44140625" style="18" customWidth="1"/>
    <col min="6663" max="6905" width="11.44140625" style="18"/>
    <col min="6906" max="6906" width="1" style="18" customWidth="1"/>
    <col min="6907" max="6907" width="19.33203125" style="18" customWidth="1"/>
    <col min="6908" max="6908" width="11.109375" style="18" customWidth="1"/>
    <col min="6909" max="6909" width="7.6640625" style="18" customWidth="1"/>
    <col min="6910" max="6911" width="8.44140625" style="18" customWidth="1"/>
    <col min="6912" max="6912" width="9.109375" style="18" customWidth="1"/>
    <col min="6913" max="6913" width="8.44140625" style="18" customWidth="1"/>
    <col min="6914" max="6915" width="7.6640625" style="18" customWidth="1"/>
    <col min="6916" max="6916" width="8.44140625" style="18" customWidth="1"/>
    <col min="6917" max="6917" width="8.109375" style="18" customWidth="1"/>
    <col min="6918" max="6918" width="8.44140625" style="18" customWidth="1"/>
    <col min="6919" max="7161" width="11.44140625" style="18"/>
    <col min="7162" max="7162" width="1" style="18" customWidth="1"/>
    <col min="7163" max="7163" width="19.33203125" style="18" customWidth="1"/>
    <col min="7164" max="7164" width="11.109375" style="18" customWidth="1"/>
    <col min="7165" max="7165" width="7.6640625" style="18" customWidth="1"/>
    <col min="7166" max="7167" width="8.44140625" style="18" customWidth="1"/>
    <col min="7168" max="7168" width="9.109375" style="18" customWidth="1"/>
    <col min="7169" max="7169" width="8.44140625" style="18" customWidth="1"/>
    <col min="7170" max="7171" width="7.6640625" style="18" customWidth="1"/>
    <col min="7172" max="7172" width="8.44140625" style="18" customWidth="1"/>
    <col min="7173" max="7173" width="8.109375" style="18" customWidth="1"/>
    <col min="7174" max="7174" width="8.44140625" style="18" customWidth="1"/>
    <col min="7175" max="7417" width="11.44140625" style="18"/>
    <col min="7418" max="7418" width="1" style="18" customWidth="1"/>
    <col min="7419" max="7419" width="19.33203125" style="18" customWidth="1"/>
    <col min="7420" max="7420" width="11.109375" style="18" customWidth="1"/>
    <col min="7421" max="7421" width="7.6640625" style="18" customWidth="1"/>
    <col min="7422" max="7423" width="8.44140625" style="18" customWidth="1"/>
    <col min="7424" max="7424" width="9.109375" style="18" customWidth="1"/>
    <col min="7425" max="7425" width="8.44140625" style="18" customWidth="1"/>
    <col min="7426" max="7427" width="7.6640625" style="18" customWidth="1"/>
    <col min="7428" max="7428" width="8.44140625" style="18" customWidth="1"/>
    <col min="7429" max="7429" width="8.109375" style="18" customWidth="1"/>
    <col min="7430" max="7430" width="8.44140625" style="18" customWidth="1"/>
    <col min="7431" max="7673" width="11.44140625" style="18"/>
    <col min="7674" max="7674" width="1" style="18" customWidth="1"/>
    <col min="7675" max="7675" width="19.33203125" style="18" customWidth="1"/>
    <col min="7676" max="7676" width="11.109375" style="18" customWidth="1"/>
    <col min="7677" max="7677" width="7.6640625" style="18" customWidth="1"/>
    <col min="7678" max="7679" width="8.44140625" style="18" customWidth="1"/>
    <col min="7680" max="7680" width="9.109375" style="18" customWidth="1"/>
    <col min="7681" max="7681" width="8.44140625" style="18" customWidth="1"/>
    <col min="7682" max="7683" width="7.6640625" style="18" customWidth="1"/>
    <col min="7684" max="7684" width="8.44140625" style="18" customWidth="1"/>
    <col min="7685" max="7685" width="8.109375" style="18" customWidth="1"/>
    <col min="7686" max="7686" width="8.44140625" style="18" customWidth="1"/>
    <col min="7687" max="7929" width="11.44140625" style="18"/>
    <col min="7930" max="7930" width="1" style="18" customWidth="1"/>
    <col min="7931" max="7931" width="19.33203125" style="18" customWidth="1"/>
    <col min="7932" max="7932" width="11.109375" style="18" customWidth="1"/>
    <col min="7933" max="7933" width="7.6640625" style="18" customWidth="1"/>
    <col min="7934" max="7935" width="8.44140625" style="18" customWidth="1"/>
    <col min="7936" max="7936" width="9.109375" style="18" customWidth="1"/>
    <col min="7937" max="7937" width="8.44140625" style="18" customWidth="1"/>
    <col min="7938" max="7939" width="7.6640625" style="18" customWidth="1"/>
    <col min="7940" max="7940" width="8.44140625" style="18" customWidth="1"/>
    <col min="7941" max="7941" width="8.109375" style="18" customWidth="1"/>
    <col min="7942" max="7942" width="8.44140625" style="18" customWidth="1"/>
    <col min="7943" max="8185" width="11.44140625" style="18"/>
    <col min="8186" max="8186" width="1" style="18" customWidth="1"/>
    <col min="8187" max="8187" width="19.33203125" style="18" customWidth="1"/>
    <col min="8188" max="8188" width="11.109375" style="18" customWidth="1"/>
    <col min="8189" max="8189" width="7.6640625" style="18" customWidth="1"/>
    <col min="8190" max="8191" width="8.44140625" style="18" customWidth="1"/>
    <col min="8192" max="8192" width="9.109375" style="18" customWidth="1"/>
    <col min="8193" max="8193" width="8.44140625" style="18" customWidth="1"/>
    <col min="8194" max="8195" width="7.6640625" style="18" customWidth="1"/>
    <col min="8196" max="8196" width="8.44140625" style="18" customWidth="1"/>
    <col min="8197" max="8197" width="8.109375" style="18" customWidth="1"/>
    <col min="8198" max="8198" width="8.44140625" style="18" customWidth="1"/>
    <col min="8199" max="8441" width="11.44140625" style="18"/>
    <col min="8442" max="8442" width="1" style="18" customWidth="1"/>
    <col min="8443" max="8443" width="19.33203125" style="18" customWidth="1"/>
    <col min="8444" max="8444" width="11.109375" style="18" customWidth="1"/>
    <col min="8445" max="8445" width="7.6640625" style="18" customWidth="1"/>
    <col min="8446" max="8447" width="8.44140625" style="18" customWidth="1"/>
    <col min="8448" max="8448" width="9.109375" style="18" customWidth="1"/>
    <col min="8449" max="8449" width="8.44140625" style="18" customWidth="1"/>
    <col min="8450" max="8451" width="7.6640625" style="18" customWidth="1"/>
    <col min="8452" max="8452" width="8.44140625" style="18" customWidth="1"/>
    <col min="8453" max="8453" width="8.109375" style="18" customWidth="1"/>
    <col min="8454" max="8454" width="8.44140625" style="18" customWidth="1"/>
    <col min="8455" max="8697" width="11.44140625" style="18"/>
    <col min="8698" max="8698" width="1" style="18" customWidth="1"/>
    <col min="8699" max="8699" width="19.33203125" style="18" customWidth="1"/>
    <col min="8700" max="8700" width="11.109375" style="18" customWidth="1"/>
    <col min="8701" max="8701" width="7.6640625" style="18" customWidth="1"/>
    <col min="8702" max="8703" width="8.44140625" style="18" customWidth="1"/>
    <col min="8704" max="8704" width="9.109375" style="18" customWidth="1"/>
    <col min="8705" max="8705" width="8.44140625" style="18" customWidth="1"/>
    <col min="8706" max="8707" width="7.6640625" style="18" customWidth="1"/>
    <col min="8708" max="8708" width="8.44140625" style="18" customWidth="1"/>
    <col min="8709" max="8709" width="8.109375" style="18" customWidth="1"/>
    <col min="8710" max="8710" width="8.44140625" style="18" customWidth="1"/>
    <col min="8711" max="8953" width="11.44140625" style="18"/>
    <col min="8954" max="8954" width="1" style="18" customWidth="1"/>
    <col min="8955" max="8955" width="19.33203125" style="18" customWidth="1"/>
    <col min="8956" max="8956" width="11.109375" style="18" customWidth="1"/>
    <col min="8957" max="8957" width="7.6640625" style="18" customWidth="1"/>
    <col min="8958" max="8959" width="8.44140625" style="18" customWidth="1"/>
    <col min="8960" max="8960" width="9.109375" style="18" customWidth="1"/>
    <col min="8961" max="8961" width="8.44140625" style="18" customWidth="1"/>
    <col min="8962" max="8963" width="7.6640625" style="18" customWidth="1"/>
    <col min="8964" max="8964" width="8.44140625" style="18" customWidth="1"/>
    <col min="8965" max="8965" width="8.109375" style="18" customWidth="1"/>
    <col min="8966" max="8966" width="8.44140625" style="18" customWidth="1"/>
    <col min="8967" max="9209" width="11.44140625" style="18"/>
    <col min="9210" max="9210" width="1" style="18" customWidth="1"/>
    <col min="9211" max="9211" width="19.33203125" style="18" customWidth="1"/>
    <col min="9212" max="9212" width="11.109375" style="18" customWidth="1"/>
    <col min="9213" max="9213" width="7.6640625" style="18" customWidth="1"/>
    <col min="9214" max="9215" width="8.44140625" style="18" customWidth="1"/>
    <col min="9216" max="9216" width="9.109375" style="18" customWidth="1"/>
    <col min="9217" max="9217" width="8.44140625" style="18" customWidth="1"/>
    <col min="9218" max="9219" width="7.6640625" style="18" customWidth="1"/>
    <col min="9220" max="9220" width="8.44140625" style="18" customWidth="1"/>
    <col min="9221" max="9221" width="8.109375" style="18" customWidth="1"/>
    <col min="9222" max="9222" width="8.44140625" style="18" customWidth="1"/>
    <col min="9223" max="9465" width="11.44140625" style="18"/>
    <col min="9466" max="9466" width="1" style="18" customWidth="1"/>
    <col min="9467" max="9467" width="19.33203125" style="18" customWidth="1"/>
    <col min="9468" max="9468" width="11.109375" style="18" customWidth="1"/>
    <col min="9469" max="9469" width="7.6640625" style="18" customWidth="1"/>
    <col min="9470" max="9471" width="8.44140625" style="18" customWidth="1"/>
    <col min="9472" max="9472" width="9.109375" style="18" customWidth="1"/>
    <col min="9473" max="9473" width="8.44140625" style="18" customWidth="1"/>
    <col min="9474" max="9475" width="7.6640625" style="18" customWidth="1"/>
    <col min="9476" max="9476" width="8.44140625" style="18" customWidth="1"/>
    <col min="9477" max="9477" width="8.109375" style="18" customWidth="1"/>
    <col min="9478" max="9478" width="8.44140625" style="18" customWidth="1"/>
    <col min="9479" max="9721" width="11.44140625" style="18"/>
    <col min="9722" max="9722" width="1" style="18" customWidth="1"/>
    <col min="9723" max="9723" width="19.33203125" style="18" customWidth="1"/>
    <col min="9724" max="9724" width="11.109375" style="18" customWidth="1"/>
    <col min="9725" max="9725" width="7.6640625" style="18" customWidth="1"/>
    <col min="9726" max="9727" width="8.44140625" style="18" customWidth="1"/>
    <col min="9728" max="9728" width="9.109375" style="18" customWidth="1"/>
    <col min="9729" max="9729" width="8.44140625" style="18" customWidth="1"/>
    <col min="9730" max="9731" width="7.6640625" style="18" customWidth="1"/>
    <col min="9732" max="9732" width="8.44140625" style="18" customWidth="1"/>
    <col min="9733" max="9733" width="8.109375" style="18" customWidth="1"/>
    <col min="9734" max="9734" width="8.44140625" style="18" customWidth="1"/>
    <col min="9735" max="9977" width="11.44140625" style="18"/>
    <col min="9978" max="9978" width="1" style="18" customWidth="1"/>
    <col min="9979" max="9979" width="19.33203125" style="18" customWidth="1"/>
    <col min="9980" max="9980" width="11.109375" style="18" customWidth="1"/>
    <col min="9981" max="9981" width="7.6640625" style="18" customWidth="1"/>
    <col min="9982" max="9983" width="8.44140625" style="18" customWidth="1"/>
    <col min="9984" max="9984" width="9.109375" style="18" customWidth="1"/>
    <col min="9985" max="9985" width="8.44140625" style="18" customWidth="1"/>
    <col min="9986" max="9987" width="7.6640625" style="18" customWidth="1"/>
    <col min="9988" max="9988" width="8.44140625" style="18" customWidth="1"/>
    <col min="9989" max="9989" width="8.109375" style="18" customWidth="1"/>
    <col min="9990" max="9990" width="8.44140625" style="18" customWidth="1"/>
    <col min="9991" max="10233" width="11.44140625" style="18"/>
    <col min="10234" max="10234" width="1" style="18" customWidth="1"/>
    <col min="10235" max="10235" width="19.33203125" style="18" customWidth="1"/>
    <col min="10236" max="10236" width="11.109375" style="18" customWidth="1"/>
    <col min="10237" max="10237" width="7.6640625" style="18" customWidth="1"/>
    <col min="10238" max="10239" width="8.44140625" style="18" customWidth="1"/>
    <col min="10240" max="10240" width="9.109375" style="18" customWidth="1"/>
    <col min="10241" max="10241" width="8.44140625" style="18" customWidth="1"/>
    <col min="10242" max="10243" width="7.6640625" style="18" customWidth="1"/>
    <col min="10244" max="10244" width="8.44140625" style="18" customWidth="1"/>
    <col min="10245" max="10245" width="8.109375" style="18" customWidth="1"/>
    <col min="10246" max="10246" width="8.44140625" style="18" customWidth="1"/>
    <col min="10247" max="10489" width="11.44140625" style="18"/>
    <col min="10490" max="10490" width="1" style="18" customWidth="1"/>
    <col min="10491" max="10491" width="19.33203125" style="18" customWidth="1"/>
    <col min="10492" max="10492" width="11.109375" style="18" customWidth="1"/>
    <col min="10493" max="10493" width="7.6640625" style="18" customWidth="1"/>
    <col min="10494" max="10495" width="8.44140625" style="18" customWidth="1"/>
    <col min="10496" max="10496" width="9.109375" style="18" customWidth="1"/>
    <col min="10497" max="10497" width="8.44140625" style="18" customWidth="1"/>
    <col min="10498" max="10499" width="7.6640625" style="18" customWidth="1"/>
    <col min="10500" max="10500" width="8.44140625" style="18" customWidth="1"/>
    <col min="10501" max="10501" width="8.109375" style="18" customWidth="1"/>
    <col min="10502" max="10502" width="8.44140625" style="18" customWidth="1"/>
    <col min="10503" max="10745" width="11.44140625" style="18"/>
    <col min="10746" max="10746" width="1" style="18" customWidth="1"/>
    <col min="10747" max="10747" width="19.33203125" style="18" customWidth="1"/>
    <col min="10748" max="10748" width="11.109375" style="18" customWidth="1"/>
    <col min="10749" max="10749" width="7.6640625" style="18" customWidth="1"/>
    <col min="10750" max="10751" width="8.44140625" style="18" customWidth="1"/>
    <col min="10752" max="10752" width="9.109375" style="18" customWidth="1"/>
    <col min="10753" max="10753" width="8.44140625" style="18" customWidth="1"/>
    <col min="10754" max="10755" width="7.6640625" style="18" customWidth="1"/>
    <col min="10756" max="10756" width="8.44140625" style="18" customWidth="1"/>
    <col min="10757" max="10757" width="8.109375" style="18" customWidth="1"/>
    <col min="10758" max="10758" width="8.44140625" style="18" customWidth="1"/>
    <col min="10759" max="11001" width="11.44140625" style="18"/>
    <col min="11002" max="11002" width="1" style="18" customWidth="1"/>
    <col min="11003" max="11003" width="19.33203125" style="18" customWidth="1"/>
    <col min="11004" max="11004" width="11.109375" style="18" customWidth="1"/>
    <col min="11005" max="11005" width="7.6640625" style="18" customWidth="1"/>
    <col min="11006" max="11007" width="8.44140625" style="18" customWidth="1"/>
    <col min="11008" max="11008" width="9.109375" style="18" customWidth="1"/>
    <col min="11009" max="11009" width="8.44140625" style="18" customWidth="1"/>
    <col min="11010" max="11011" width="7.6640625" style="18" customWidth="1"/>
    <col min="11012" max="11012" width="8.44140625" style="18" customWidth="1"/>
    <col min="11013" max="11013" width="8.109375" style="18" customWidth="1"/>
    <col min="11014" max="11014" width="8.44140625" style="18" customWidth="1"/>
    <col min="11015" max="11257" width="11.44140625" style="18"/>
    <col min="11258" max="11258" width="1" style="18" customWidth="1"/>
    <col min="11259" max="11259" width="19.33203125" style="18" customWidth="1"/>
    <col min="11260" max="11260" width="11.109375" style="18" customWidth="1"/>
    <col min="11261" max="11261" width="7.6640625" style="18" customWidth="1"/>
    <col min="11262" max="11263" width="8.44140625" style="18" customWidth="1"/>
    <col min="11264" max="11264" width="9.109375" style="18" customWidth="1"/>
    <col min="11265" max="11265" width="8.44140625" style="18" customWidth="1"/>
    <col min="11266" max="11267" width="7.6640625" style="18" customWidth="1"/>
    <col min="11268" max="11268" width="8.44140625" style="18" customWidth="1"/>
    <col min="11269" max="11269" width="8.109375" style="18" customWidth="1"/>
    <col min="11270" max="11270" width="8.44140625" style="18" customWidth="1"/>
    <col min="11271" max="11513" width="11.44140625" style="18"/>
    <col min="11514" max="11514" width="1" style="18" customWidth="1"/>
    <col min="11515" max="11515" width="19.33203125" style="18" customWidth="1"/>
    <col min="11516" max="11516" width="11.109375" style="18" customWidth="1"/>
    <col min="11517" max="11517" width="7.6640625" style="18" customWidth="1"/>
    <col min="11518" max="11519" width="8.44140625" style="18" customWidth="1"/>
    <col min="11520" max="11520" width="9.109375" style="18" customWidth="1"/>
    <col min="11521" max="11521" width="8.44140625" style="18" customWidth="1"/>
    <col min="11522" max="11523" width="7.6640625" style="18" customWidth="1"/>
    <col min="11524" max="11524" width="8.44140625" style="18" customWidth="1"/>
    <col min="11525" max="11525" width="8.109375" style="18" customWidth="1"/>
    <col min="11526" max="11526" width="8.44140625" style="18" customWidth="1"/>
    <col min="11527" max="11769" width="11.44140625" style="18"/>
    <col min="11770" max="11770" width="1" style="18" customWidth="1"/>
    <col min="11771" max="11771" width="19.33203125" style="18" customWidth="1"/>
    <col min="11772" max="11772" width="11.109375" style="18" customWidth="1"/>
    <col min="11773" max="11773" width="7.6640625" style="18" customWidth="1"/>
    <col min="11774" max="11775" width="8.44140625" style="18" customWidth="1"/>
    <col min="11776" max="11776" width="9.109375" style="18" customWidth="1"/>
    <col min="11777" max="11777" width="8.44140625" style="18" customWidth="1"/>
    <col min="11778" max="11779" width="7.6640625" style="18" customWidth="1"/>
    <col min="11780" max="11780" width="8.44140625" style="18" customWidth="1"/>
    <col min="11781" max="11781" width="8.109375" style="18" customWidth="1"/>
    <col min="11782" max="11782" width="8.44140625" style="18" customWidth="1"/>
    <col min="11783" max="12025" width="11.44140625" style="18"/>
    <col min="12026" max="12026" width="1" style="18" customWidth="1"/>
    <col min="12027" max="12027" width="19.33203125" style="18" customWidth="1"/>
    <col min="12028" max="12028" width="11.109375" style="18" customWidth="1"/>
    <col min="12029" max="12029" width="7.6640625" style="18" customWidth="1"/>
    <col min="12030" max="12031" width="8.44140625" style="18" customWidth="1"/>
    <col min="12032" max="12032" width="9.109375" style="18" customWidth="1"/>
    <col min="12033" max="12033" width="8.44140625" style="18" customWidth="1"/>
    <col min="12034" max="12035" width="7.6640625" style="18" customWidth="1"/>
    <col min="12036" max="12036" width="8.44140625" style="18" customWidth="1"/>
    <col min="12037" max="12037" width="8.109375" style="18" customWidth="1"/>
    <col min="12038" max="12038" width="8.44140625" style="18" customWidth="1"/>
    <col min="12039" max="12281" width="11.44140625" style="18"/>
    <col min="12282" max="12282" width="1" style="18" customWidth="1"/>
    <col min="12283" max="12283" width="19.33203125" style="18" customWidth="1"/>
    <col min="12284" max="12284" width="11.109375" style="18" customWidth="1"/>
    <col min="12285" max="12285" width="7.6640625" style="18" customWidth="1"/>
    <col min="12286" max="12287" width="8.44140625" style="18" customWidth="1"/>
    <col min="12288" max="12288" width="9.109375" style="18" customWidth="1"/>
    <col min="12289" max="12289" width="8.44140625" style="18" customWidth="1"/>
    <col min="12290" max="12291" width="7.6640625" style="18" customWidth="1"/>
    <col min="12292" max="12292" width="8.44140625" style="18" customWidth="1"/>
    <col min="12293" max="12293" width="8.109375" style="18" customWidth="1"/>
    <col min="12294" max="12294" width="8.44140625" style="18" customWidth="1"/>
    <col min="12295" max="12537" width="11.44140625" style="18"/>
    <col min="12538" max="12538" width="1" style="18" customWidth="1"/>
    <col min="12539" max="12539" width="19.33203125" style="18" customWidth="1"/>
    <col min="12540" max="12540" width="11.109375" style="18" customWidth="1"/>
    <col min="12541" max="12541" width="7.6640625" style="18" customWidth="1"/>
    <col min="12542" max="12543" width="8.44140625" style="18" customWidth="1"/>
    <col min="12544" max="12544" width="9.109375" style="18" customWidth="1"/>
    <col min="12545" max="12545" width="8.44140625" style="18" customWidth="1"/>
    <col min="12546" max="12547" width="7.6640625" style="18" customWidth="1"/>
    <col min="12548" max="12548" width="8.44140625" style="18" customWidth="1"/>
    <col min="12549" max="12549" width="8.109375" style="18" customWidth="1"/>
    <col min="12550" max="12550" width="8.44140625" style="18" customWidth="1"/>
    <col min="12551" max="12793" width="11.44140625" style="18"/>
    <col min="12794" max="12794" width="1" style="18" customWidth="1"/>
    <col min="12795" max="12795" width="19.33203125" style="18" customWidth="1"/>
    <col min="12796" max="12796" width="11.109375" style="18" customWidth="1"/>
    <col min="12797" max="12797" width="7.6640625" style="18" customWidth="1"/>
    <col min="12798" max="12799" width="8.44140625" style="18" customWidth="1"/>
    <col min="12800" max="12800" width="9.109375" style="18" customWidth="1"/>
    <col min="12801" max="12801" width="8.44140625" style="18" customWidth="1"/>
    <col min="12802" max="12803" width="7.6640625" style="18" customWidth="1"/>
    <col min="12804" max="12804" width="8.44140625" style="18" customWidth="1"/>
    <col min="12805" max="12805" width="8.109375" style="18" customWidth="1"/>
    <col min="12806" max="12806" width="8.44140625" style="18" customWidth="1"/>
    <col min="12807" max="13049" width="11.44140625" style="18"/>
    <col min="13050" max="13050" width="1" style="18" customWidth="1"/>
    <col min="13051" max="13051" width="19.33203125" style="18" customWidth="1"/>
    <col min="13052" max="13052" width="11.109375" style="18" customWidth="1"/>
    <col min="13053" max="13053" width="7.6640625" style="18" customWidth="1"/>
    <col min="13054" max="13055" width="8.44140625" style="18" customWidth="1"/>
    <col min="13056" max="13056" width="9.109375" style="18" customWidth="1"/>
    <col min="13057" max="13057" width="8.44140625" style="18" customWidth="1"/>
    <col min="13058" max="13059" width="7.6640625" style="18" customWidth="1"/>
    <col min="13060" max="13060" width="8.44140625" style="18" customWidth="1"/>
    <col min="13061" max="13061" width="8.109375" style="18" customWidth="1"/>
    <col min="13062" max="13062" width="8.44140625" style="18" customWidth="1"/>
    <col min="13063" max="13305" width="11.44140625" style="18"/>
    <col min="13306" max="13306" width="1" style="18" customWidth="1"/>
    <col min="13307" max="13307" width="19.33203125" style="18" customWidth="1"/>
    <col min="13308" max="13308" width="11.109375" style="18" customWidth="1"/>
    <col min="13309" max="13309" width="7.6640625" style="18" customWidth="1"/>
    <col min="13310" max="13311" width="8.44140625" style="18" customWidth="1"/>
    <col min="13312" max="13312" width="9.109375" style="18" customWidth="1"/>
    <col min="13313" max="13313" width="8.44140625" style="18" customWidth="1"/>
    <col min="13314" max="13315" width="7.6640625" style="18" customWidth="1"/>
    <col min="13316" max="13316" width="8.44140625" style="18" customWidth="1"/>
    <col min="13317" max="13317" width="8.109375" style="18" customWidth="1"/>
    <col min="13318" max="13318" width="8.44140625" style="18" customWidth="1"/>
    <col min="13319" max="13561" width="11.44140625" style="18"/>
    <col min="13562" max="13562" width="1" style="18" customWidth="1"/>
    <col min="13563" max="13563" width="19.33203125" style="18" customWidth="1"/>
    <col min="13564" max="13564" width="11.109375" style="18" customWidth="1"/>
    <col min="13565" max="13565" width="7.6640625" style="18" customWidth="1"/>
    <col min="13566" max="13567" width="8.44140625" style="18" customWidth="1"/>
    <col min="13568" max="13568" width="9.109375" style="18" customWidth="1"/>
    <col min="13569" max="13569" width="8.44140625" style="18" customWidth="1"/>
    <col min="13570" max="13571" width="7.6640625" style="18" customWidth="1"/>
    <col min="13572" max="13572" width="8.44140625" style="18" customWidth="1"/>
    <col min="13573" max="13573" width="8.109375" style="18" customWidth="1"/>
    <col min="13574" max="13574" width="8.44140625" style="18" customWidth="1"/>
    <col min="13575" max="13817" width="11.44140625" style="18"/>
    <col min="13818" max="13818" width="1" style="18" customWidth="1"/>
    <col min="13819" max="13819" width="19.33203125" style="18" customWidth="1"/>
    <col min="13820" max="13820" width="11.109375" style="18" customWidth="1"/>
    <col min="13821" max="13821" width="7.6640625" style="18" customWidth="1"/>
    <col min="13822" max="13823" width="8.44140625" style="18" customWidth="1"/>
    <col min="13824" max="13824" width="9.109375" style="18" customWidth="1"/>
    <col min="13825" max="13825" width="8.44140625" style="18" customWidth="1"/>
    <col min="13826" max="13827" width="7.6640625" style="18" customWidth="1"/>
    <col min="13828" max="13828" width="8.44140625" style="18" customWidth="1"/>
    <col min="13829" max="13829" width="8.109375" style="18" customWidth="1"/>
    <col min="13830" max="13830" width="8.44140625" style="18" customWidth="1"/>
    <col min="13831" max="14073" width="11.44140625" style="18"/>
    <col min="14074" max="14074" width="1" style="18" customWidth="1"/>
    <col min="14075" max="14075" width="19.33203125" style="18" customWidth="1"/>
    <col min="14076" max="14076" width="11.109375" style="18" customWidth="1"/>
    <col min="14077" max="14077" width="7.6640625" style="18" customWidth="1"/>
    <col min="14078" max="14079" width="8.44140625" style="18" customWidth="1"/>
    <col min="14080" max="14080" width="9.109375" style="18" customWidth="1"/>
    <col min="14081" max="14081" width="8.44140625" style="18" customWidth="1"/>
    <col min="14082" max="14083" width="7.6640625" style="18" customWidth="1"/>
    <col min="14084" max="14084" width="8.44140625" style="18" customWidth="1"/>
    <col min="14085" max="14085" width="8.109375" style="18" customWidth="1"/>
    <col min="14086" max="14086" width="8.44140625" style="18" customWidth="1"/>
    <col min="14087" max="14329" width="11.44140625" style="18"/>
    <col min="14330" max="14330" width="1" style="18" customWidth="1"/>
    <col min="14331" max="14331" width="19.33203125" style="18" customWidth="1"/>
    <col min="14332" max="14332" width="11.109375" style="18" customWidth="1"/>
    <col min="14333" max="14333" width="7.6640625" style="18" customWidth="1"/>
    <col min="14334" max="14335" width="8.44140625" style="18" customWidth="1"/>
    <col min="14336" max="14336" width="9.109375" style="18" customWidth="1"/>
    <col min="14337" max="14337" width="8.44140625" style="18" customWidth="1"/>
    <col min="14338" max="14339" width="7.6640625" style="18" customWidth="1"/>
    <col min="14340" max="14340" width="8.44140625" style="18" customWidth="1"/>
    <col min="14341" max="14341" width="8.109375" style="18" customWidth="1"/>
    <col min="14342" max="14342" width="8.44140625" style="18" customWidth="1"/>
    <col min="14343" max="14585" width="11.44140625" style="18"/>
    <col min="14586" max="14586" width="1" style="18" customWidth="1"/>
    <col min="14587" max="14587" width="19.33203125" style="18" customWidth="1"/>
    <col min="14588" max="14588" width="11.109375" style="18" customWidth="1"/>
    <col min="14589" max="14589" width="7.6640625" style="18" customWidth="1"/>
    <col min="14590" max="14591" width="8.44140625" style="18" customWidth="1"/>
    <col min="14592" max="14592" width="9.109375" style="18" customWidth="1"/>
    <col min="14593" max="14593" width="8.44140625" style="18" customWidth="1"/>
    <col min="14594" max="14595" width="7.6640625" style="18" customWidth="1"/>
    <col min="14596" max="14596" width="8.44140625" style="18" customWidth="1"/>
    <col min="14597" max="14597" width="8.109375" style="18" customWidth="1"/>
    <col min="14598" max="14598" width="8.44140625" style="18" customWidth="1"/>
    <col min="14599" max="14841" width="11.44140625" style="18"/>
    <col min="14842" max="14842" width="1" style="18" customWidth="1"/>
    <col min="14843" max="14843" width="19.33203125" style="18" customWidth="1"/>
    <col min="14844" max="14844" width="11.109375" style="18" customWidth="1"/>
    <col min="14845" max="14845" width="7.6640625" style="18" customWidth="1"/>
    <col min="14846" max="14847" width="8.44140625" style="18" customWidth="1"/>
    <col min="14848" max="14848" width="9.109375" style="18" customWidth="1"/>
    <col min="14849" max="14849" width="8.44140625" style="18" customWidth="1"/>
    <col min="14850" max="14851" width="7.6640625" style="18" customWidth="1"/>
    <col min="14852" max="14852" width="8.44140625" style="18" customWidth="1"/>
    <col min="14853" max="14853" width="8.109375" style="18" customWidth="1"/>
    <col min="14854" max="14854" width="8.44140625" style="18" customWidth="1"/>
    <col min="14855" max="15097" width="11.44140625" style="18"/>
    <col min="15098" max="15098" width="1" style="18" customWidth="1"/>
    <col min="15099" max="15099" width="19.33203125" style="18" customWidth="1"/>
    <col min="15100" max="15100" width="11.109375" style="18" customWidth="1"/>
    <col min="15101" max="15101" width="7.6640625" style="18" customWidth="1"/>
    <col min="15102" max="15103" width="8.44140625" style="18" customWidth="1"/>
    <col min="15104" max="15104" width="9.109375" style="18" customWidth="1"/>
    <col min="15105" max="15105" width="8.44140625" style="18" customWidth="1"/>
    <col min="15106" max="15107" width="7.6640625" style="18" customWidth="1"/>
    <col min="15108" max="15108" width="8.44140625" style="18" customWidth="1"/>
    <col min="15109" max="15109" width="8.109375" style="18" customWidth="1"/>
    <col min="15110" max="15110" width="8.44140625" style="18" customWidth="1"/>
    <col min="15111" max="15353" width="11.44140625" style="18"/>
    <col min="15354" max="15354" width="1" style="18" customWidth="1"/>
    <col min="15355" max="15355" width="19.33203125" style="18" customWidth="1"/>
    <col min="15356" max="15356" width="11.109375" style="18" customWidth="1"/>
    <col min="15357" max="15357" width="7.6640625" style="18" customWidth="1"/>
    <col min="15358" max="15359" width="8.44140625" style="18" customWidth="1"/>
    <col min="15360" max="15360" width="9.109375" style="18" customWidth="1"/>
    <col min="15361" max="15361" width="8.44140625" style="18" customWidth="1"/>
    <col min="15362" max="15363" width="7.6640625" style="18" customWidth="1"/>
    <col min="15364" max="15364" width="8.44140625" style="18" customWidth="1"/>
    <col min="15365" max="15365" width="8.109375" style="18" customWidth="1"/>
    <col min="15366" max="15366" width="8.44140625" style="18" customWidth="1"/>
    <col min="15367" max="15609" width="11.44140625" style="18"/>
    <col min="15610" max="15610" width="1" style="18" customWidth="1"/>
    <col min="15611" max="15611" width="19.33203125" style="18" customWidth="1"/>
    <col min="15612" max="15612" width="11.109375" style="18" customWidth="1"/>
    <col min="15613" max="15613" width="7.6640625" style="18" customWidth="1"/>
    <col min="15614" max="15615" width="8.44140625" style="18" customWidth="1"/>
    <col min="15616" max="15616" width="9.109375" style="18" customWidth="1"/>
    <col min="15617" max="15617" width="8.44140625" style="18" customWidth="1"/>
    <col min="15618" max="15619" width="7.6640625" style="18" customWidth="1"/>
    <col min="15620" max="15620" width="8.44140625" style="18" customWidth="1"/>
    <col min="15621" max="15621" width="8.109375" style="18" customWidth="1"/>
    <col min="15622" max="15622" width="8.44140625" style="18" customWidth="1"/>
    <col min="15623" max="15865" width="11.44140625" style="18"/>
    <col min="15866" max="15866" width="1" style="18" customWidth="1"/>
    <col min="15867" max="15867" width="19.33203125" style="18" customWidth="1"/>
    <col min="15868" max="15868" width="11.109375" style="18" customWidth="1"/>
    <col min="15869" max="15869" width="7.6640625" style="18" customWidth="1"/>
    <col min="15870" max="15871" width="8.44140625" style="18" customWidth="1"/>
    <col min="15872" max="15872" width="9.109375" style="18" customWidth="1"/>
    <col min="15873" max="15873" width="8.44140625" style="18" customWidth="1"/>
    <col min="15874" max="15875" width="7.6640625" style="18" customWidth="1"/>
    <col min="15876" max="15876" width="8.44140625" style="18" customWidth="1"/>
    <col min="15877" max="15877" width="8.109375" style="18" customWidth="1"/>
    <col min="15878" max="15878" width="8.44140625" style="18" customWidth="1"/>
    <col min="15879" max="16121" width="11.44140625" style="18"/>
    <col min="16122" max="16122" width="1" style="18" customWidth="1"/>
    <col min="16123" max="16123" width="19.33203125" style="18" customWidth="1"/>
    <col min="16124" max="16124" width="11.109375" style="18" customWidth="1"/>
    <col min="16125" max="16125" width="7.6640625" style="18" customWidth="1"/>
    <col min="16126" max="16127" width="8.44140625" style="18" customWidth="1"/>
    <col min="16128" max="16128" width="9.109375" style="18" customWidth="1"/>
    <col min="16129" max="16129" width="8.44140625" style="18" customWidth="1"/>
    <col min="16130" max="16131" width="7.6640625" style="18" customWidth="1"/>
    <col min="16132" max="16132" width="8.44140625" style="18" customWidth="1"/>
    <col min="16133" max="16133" width="8.109375" style="18" customWidth="1"/>
    <col min="16134" max="16134" width="8.44140625" style="18" customWidth="1"/>
    <col min="16135" max="16384" width="11.44140625" style="18"/>
  </cols>
  <sheetData>
    <row r="1" spans="2:8" ht="16.350000000000001" customHeight="1"/>
    <row r="2" spans="2:8" ht="16.350000000000001" customHeight="1"/>
    <row r="3" spans="2:8" ht="16.2" customHeight="1"/>
    <row r="4" spans="2:8" ht="16.2" customHeight="1"/>
    <row r="5" spans="2:8" ht="16.2" customHeight="1"/>
    <row r="6" spans="2:8" ht="16.2" customHeight="1">
      <c r="B6" s="39" t="s">
        <v>16</v>
      </c>
    </row>
    <row r="7" spans="2:8" ht="17.100000000000001" customHeight="1">
      <c r="B7" s="40" t="s">
        <v>169</v>
      </c>
    </row>
    <row r="8" spans="2:8" ht="16.2" customHeight="1">
      <c r="B8" s="20"/>
    </row>
    <row r="9" spans="2:8" ht="16.5" customHeight="1"/>
    <row r="10" spans="2:8" ht="22.5" customHeight="1">
      <c r="B10" s="127" t="s">
        <v>126</v>
      </c>
      <c r="C10" s="128"/>
      <c r="D10" s="128"/>
      <c r="E10" s="128"/>
      <c r="F10" s="129"/>
    </row>
    <row r="11" spans="2:8" ht="20.100000000000001" customHeight="1">
      <c r="B11" s="21"/>
      <c r="C11" s="21"/>
      <c r="D11" s="21"/>
      <c r="E11" s="21"/>
      <c r="F11" s="21"/>
    </row>
    <row r="12" spans="2:8" s="22" customFormat="1" ht="28.5" customHeight="1">
      <c r="B12" s="41" t="s">
        <v>124</v>
      </c>
      <c r="C12" s="42" t="s">
        <v>86</v>
      </c>
      <c r="D12" s="42" t="s">
        <v>87</v>
      </c>
      <c r="E12" s="42" t="s">
        <v>88</v>
      </c>
      <c r="F12" s="42" t="s">
        <v>3</v>
      </c>
    </row>
    <row r="13" spans="2:8" s="22" customFormat="1" ht="17.100000000000001" customHeight="1">
      <c r="B13" s="81" t="s">
        <v>62</v>
      </c>
      <c r="C13" s="84">
        <f>SUM(C14:C17)</f>
        <v>378</v>
      </c>
      <c r="D13" s="84">
        <f>SUM(D14:D17)</f>
        <v>207</v>
      </c>
      <c r="E13" s="84">
        <f>SUM(E14:E17)</f>
        <v>126</v>
      </c>
      <c r="F13" s="84">
        <f t="shared" ref="F13:F53" si="0">SUM(C13:E13)</f>
        <v>711</v>
      </c>
      <c r="H13" s="26"/>
    </row>
    <row r="14" spans="2:8" s="26" customFormat="1" ht="17.100000000000001" customHeight="1">
      <c r="B14" s="82" t="s">
        <v>92</v>
      </c>
      <c r="C14" s="44">
        <v>48</v>
      </c>
      <c r="D14" s="44">
        <v>42</v>
      </c>
      <c r="E14" s="44">
        <v>43</v>
      </c>
      <c r="F14" s="45">
        <f t="shared" si="0"/>
        <v>133</v>
      </c>
    </row>
    <row r="15" spans="2:8" s="26" customFormat="1" ht="17.100000000000001" customHeight="1">
      <c r="B15" s="82" t="s">
        <v>93</v>
      </c>
      <c r="C15" s="44">
        <v>37</v>
      </c>
      <c r="D15" s="44">
        <v>126</v>
      </c>
      <c r="E15" s="44">
        <v>50</v>
      </c>
      <c r="F15" s="45">
        <f t="shared" si="0"/>
        <v>213</v>
      </c>
    </row>
    <row r="16" spans="2:8" s="26" customFormat="1" ht="17.100000000000001" customHeight="1">
      <c r="B16" s="82" t="s">
        <v>94</v>
      </c>
      <c r="C16" s="44">
        <v>11</v>
      </c>
      <c r="D16" s="44">
        <v>22</v>
      </c>
      <c r="E16" s="44">
        <v>24</v>
      </c>
      <c r="F16" s="45">
        <f t="shared" si="0"/>
        <v>57</v>
      </c>
    </row>
    <row r="17" spans="2:7" s="26" customFormat="1" ht="17.100000000000001" customHeight="1">
      <c r="B17" s="82" t="s">
        <v>95</v>
      </c>
      <c r="C17" s="44">
        <v>282</v>
      </c>
      <c r="D17" s="44">
        <v>17</v>
      </c>
      <c r="E17" s="44">
        <v>9</v>
      </c>
      <c r="F17" s="45">
        <f t="shared" si="0"/>
        <v>308</v>
      </c>
    </row>
    <row r="18" spans="2:7" s="26" customFormat="1" ht="17.100000000000001" customHeight="1">
      <c r="B18" s="81" t="s">
        <v>63</v>
      </c>
      <c r="C18" s="84">
        <f>+SUM(C19:C24)</f>
        <v>7368</v>
      </c>
      <c r="D18" s="84">
        <f>+SUM(D19:D24)</f>
        <v>2155</v>
      </c>
      <c r="E18" s="84">
        <f>+SUM(E19:E24)</f>
        <v>299</v>
      </c>
      <c r="F18" s="84">
        <f t="shared" si="0"/>
        <v>9822</v>
      </c>
    </row>
    <row r="19" spans="2:7" s="26" customFormat="1" ht="17.100000000000001" customHeight="1">
      <c r="B19" s="82" t="s">
        <v>96</v>
      </c>
      <c r="C19" s="44">
        <v>1438</v>
      </c>
      <c r="D19" s="44">
        <v>901</v>
      </c>
      <c r="E19" s="44">
        <v>88</v>
      </c>
      <c r="F19" s="45">
        <f t="shared" si="0"/>
        <v>2427</v>
      </c>
    </row>
    <row r="20" spans="2:7" s="26" customFormat="1" ht="17.100000000000001" customHeight="1">
      <c r="B20" s="82" t="s">
        <v>97</v>
      </c>
      <c r="C20" s="44">
        <v>1588</v>
      </c>
      <c r="D20" s="44">
        <v>213</v>
      </c>
      <c r="E20" s="44">
        <v>49</v>
      </c>
      <c r="F20" s="45">
        <f t="shared" si="0"/>
        <v>1850</v>
      </c>
    </row>
    <row r="21" spans="2:7" s="26" customFormat="1" ht="24" customHeight="1">
      <c r="B21" s="83" t="s">
        <v>164</v>
      </c>
      <c r="C21" s="44">
        <v>2039</v>
      </c>
      <c r="D21" s="44">
        <v>369</v>
      </c>
      <c r="E21" s="44">
        <v>45</v>
      </c>
      <c r="F21" s="45">
        <f t="shared" si="0"/>
        <v>2453</v>
      </c>
    </row>
    <row r="22" spans="2:7" s="26" customFormat="1" ht="17.100000000000001" customHeight="1">
      <c r="B22" s="82" t="s">
        <v>99</v>
      </c>
      <c r="C22" s="44">
        <v>375</v>
      </c>
      <c r="D22" s="44">
        <v>517</v>
      </c>
      <c r="E22" s="44">
        <v>98</v>
      </c>
      <c r="F22" s="45">
        <f t="shared" si="0"/>
        <v>990</v>
      </c>
      <c r="G22" s="28"/>
    </row>
    <row r="23" spans="2:7" s="33" customFormat="1" ht="17.100000000000001" customHeight="1">
      <c r="B23" s="82" t="s">
        <v>100</v>
      </c>
      <c r="C23" s="44">
        <v>6</v>
      </c>
      <c r="D23" s="44">
        <v>9</v>
      </c>
      <c r="E23" s="44">
        <v>3</v>
      </c>
      <c r="F23" s="45">
        <f t="shared" si="0"/>
        <v>18</v>
      </c>
    </row>
    <row r="24" spans="2:7" s="33" customFormat="1" ht="17.100000000000001" customHeight="1">
      <c r="B24" s="82" t="s">
        <v>101</v>
      </c>
      <c r="C24" s="44">
        <v>1922</v>
      </c>
      <c r="D24" s="44">
        <v>146</v>
      </c>
      <c r="E24" s="44">
        <v>16</v>
      </c>
      <c r="F24" s="45">
        <f t="shared" si="0"/>
        <v>2084</v>
      </c>
    </row>
    <row r="25" spans="2:7" s="38" customFormat="1" ht="17.100000000000001" customHeight="1">
      <c r="B25" s="81" t="s">
        <v>64</v>
      </c>
      <c r="C25" s="84">
        <f>+SUM(C26:C28)</f>
        <v>7647</v>
      </c>
      <c r="D25" s="84">
        <f>+SUM(D26:D28)</f>
        <v>466</v>
      </c>
      <c r="E25" s="84">
        <f>+SUM(E26:E28)</f>
        <v>66</v>
      </c>
      <c r="F25" s="84">
        <f t="shared" si="0"/>
        <v>8179</v>
      </c>
    </row>
    <row r="26" spans="2:7" ht="17.100000000000001" customHeight="1">
      <c r="B26" s="82" t="s">
        <v>102</v>
      </c>
      <c r="C26" s="44">
        <v>683</v>
      </c>
      <c r="D26" s="44">
        <v>156</v>
      </c>
      <c r="E26" s="44">
        <v>16</v>
      </c>
      <c r="F26" s="45">
        <f t="shared" si="0"/>
        <v>855</v>
      </c>
    </row>
    <row r="27" spans="2:7" ht="17.100000000000001" customHeight="1">
      <c r="B27" s="82" t="s">
        <v>103</v>
      </c>
      <c r="C27" s="44">
        <v>2975</v>
      </c>
      <c r="D27" s="44">
        <v>246</v>
      </c>
      <c r="E27" s="44">
        <v>23</v>
      </c>
      <c r="F27" s="45">
        <f t="shared" si="0"/>
        <v>3244</v>
      </c>
    </row>
    <row r="28" spans="2:7" ht="17.100000000000001" customHeight="1">
      <c r="B28" s="82" t="s">
        <v>104</v>
      </c>
      <c r="C28" s="44">
        <v>3989</v>
      </c>
      <c r="D28" s="44">
        <v>64</v>
      </c>
      <c r="E28" s="44">
        <v>27</v>
      </c>
      <c r="F28" s="45">
        <f t="shared" si="0"/>
        <v>4080</v>
      </c>
    </row>
    <row r="29" spans="2:7" ht="17.100000000000001" customHeight="1">
      <c r="B29" s="81" t="s">
        <v>65</v>
      </c>
      <c r="C29" s="84">
        <f>+SUM(C30:C34)</f>
        <v>1283</v>
      </c>
      <c r="D29" s="84">
        <f>+SUM(D30:D34)</f>
        <v>634</v>
      </c>
      <c r="E29" s="84">
        <f>+SUM(E30:E34)</f>
        <v>88</v>
      </c>
      <c r="F29" s="84">
        <f t="shared" si="0"/>
        <v>2005</v>
      </c>
    </row>
    <row r="30" spans="2:7" ht="17.100000000000001" customHeight="1">
      <c r="B30" s="82" t="s">
        <v>105</v>
      </c>
      <c r="C30" s="44">
        <v>328</v>
      </c>
      <c r="D30" s="44">
        <v>149</v>
      </c>
      <c r="E30" s="44">
        <v>9</v>
      </c>
      <c r="F30" s="45">
        <f t="shared" si="0"/>
        <v>486</v>
      </c>
    </row>
    <row r="31" spans="2:7" ht="25.5" customHeight="1">
      <c r="B31" s="83" t="s">
        <v>106</v>
      </c>
      <c r="C31" s="44">
        <v>320</v>
      </c>
      <c r="D31" s="44">
        <v>196</v>
      </c>
      <c r="E31" s="44">
        <v>24</v>
      </c>
      <c r="F31" s="45">
        <f t="shared" si="0"/>
        <v>540</v>
      </c>
    </row>
    <row r="32" spans="2:7" ht="17.100000000000001" customHeight="1">
      <c r="B32" s="82" t="s">
        <v>107</v>
      </c>
      <c r="C32" s="44">
        <v>149</v>
      </c>
      <c r="D32" s="44">
        <v>68</v>
      </c>
      <c r="E32" s="44">
        <v>21</v>
      </c>
      <c r="F32" s="45">
        <f t="shared" si="0"/>
        <v>238</v>
      </c>
    </row>
    <row r="33" spans="2:6" ht="17.100000000000001" customHeight="1">
      <c r="B33" s="82" t="s">
        <v>108</v>
      </c>
      <c r="C33" s="44">
        <v>392</v>
      </c>
      <c r="D33" s="44">
        <v>210</v>
      </c>
      <c r="E33" s="44">
        <v>32</v>
      </c>
      <c r="F33" s="45">
        <f t="shared" si="0"/>
        <v>634</v>
      </c>
    </row>
    <row r="34" spans="2:6" ht="17.100000000000001" customHeight="1">
      <c r="B34" s="82" t="s">
        <v>109</v>
      </c>
      <c r="C34" s="44">
        <v>94</v>
      </c>
      <c r="D34" s="44">
        <v>11</v>
      </c>
      <c r="E34" s="44">
        <v>2</v>
      </c>
      <c r="F34" s="45">
        <f t="shared" si="0"/>
        <v>107</v>
      </c>
    </row>
    <row r="35" spans="2:6" ht="17.100000000000001" customHeight="1">
      <c r="B35" s="81" t="s">
        <v>66</v>
      </c>
      <c r="C35" s="84">
        <f>+SUM(C36:C38)</f>
        <v>2120</v>
      </c>
      <c r="D35" s="84">
        <f>+SUM(D36:D38)</f>
        <v>1016</v>
      </c>
      <c r="E35" s="84">
        <f>+SUM(E36:E38)</f>
        <v>238</v>
      </c>
      <c r="F35" s="84">
        <f t="shared" si="0"/>
        <v>3374</v>
      </c>
    </row>
    <row r="36" spans="2:6" ht="17.100000000000001" customHeight="1">
      <c r="B36" s="82" t="s">
        <v>66</v>
      </c>
      <c r="C36" s="44">
        <v>1248</v>
      </c>
      <c r="D36" s="44">
        <v>418</v>
      </c>
      <c r="E36" s="44">
        <v>132</v>
      </c>
      <c r="F36" s="45">
        <f t="shared" si="0"/>
        <v>1798</v>
      </c>
    </row>
    <row r="37" spans="2:6" ht="17.100000000000001" customHeight="1">
      <c r="B37" s="82" t="s">
        <v>110</v>
      </c>
      <c r="C37" s="44">
        <v>444</v>
      </c>
      <c r="D37" s="44">
        <v>165</v>
      </c>
      <c r="E37" s="44">
        <v>41</v>
      </c>
      <c r="F37" s="45">
        <f t="shared" si="0"/>
        <v>650</v>
      </c>
    </row>
    <row r="38" spans="2:6" ht="17.100000000000001" customHeight="1">
      <c r="B38" s="82" t="s">
        <v>111</v>
      </c>
      <c r="C38" s="44">
        <v>428</v>
      </c>
      <c r="D38" s="44">
        <v>433</v>
      </c>
      <c r="E38" s="44">
        <v>65</v>
      </c>
      <c r="F38" s="45">
        <f t="shared" si="0"/>
        <v>926</v>
      </c>
    </row>
    <row r="39" spans="2:6" ht="17.100000000000001" customHeight="1">
      <c r="B39" s="81" t="s">
        <v>112</v>
      </c>
      <c r="C39" s="84">
        <f>+SUM(C40:C47)</f>
        <v>1286</v>
      </c>
      <c r="D39" s="84">
        <f>+SUM(D40:D47)</f>
        <v>1106</v>
      </c>
      <c r="E39" s="84">
        <f>+SUM(E40:E47)</f>
        <v>153</v>
      </c>
      <c r="F39" s="84">
        <f t="shared" si="0"/>
        <v>2545</v>
      </c>
    </row>
    <row r="40" spans="2:6" ht="17.100000000000001" customHeight="1">
      <c r="B40" s="82" t="s">
        <v>113</v>
      </c>
      <c r="C40" s="44">
        <v>119</v>
      </c>
      <c r="D40" s="44">
        <v>81</v>
      </c>
      <c r="E40" s="44">
        <v>2</v>
      </c>
      <c r="F40" s="45">
        <f t="shared" si="0"/>
        <v>202</v>
      </c>
    </row>
    <row r="41" spans="2:6" ht="25.5" customHeight="1">
      <c r="B41" s="83" t="s">
        <v>114</v>
      </c>
      <c r="C41" s="44">
        <v>273</v>
      </c>
      <c r="D41" s="44">
        <v>55</v>
      </c>
      <c r="E41" s="44">
        <v>10</v>
      </c>
      <c r="F41" s="45">
        <f t="shared" si="0"/>
        <v>338</v>
      </c>
    </row>
    <row r="42" spans="2:6" ht="17.100000000000001" customHeight="1">
      <c r="B42" s="82" t="s">
        <v>115</v>
      </c>
      <c r="C42" s="44">
        <v>2</v>
      </c>
      <c r="D42" s="44">
        <v>27</v>
      </c>
      <c r="E42" s="44">
        <v>2</v>
      </c>
      <c r="F42" s="45">
        <f t="shared" si="0"/>
        <v>31</v>
      </c>
    </row>
    <row r="43" spans="2:6" ht="17.100000000000001" customHeight="1">
      <c r="B43" s="82" t="s">
        <v>116</v>
      </c>
      <c r="C43" s="44">
        <v>650</v>
      </c>
      <c r="D43" s="44">
        <v>617</v>
      </c>
      <c r="E43" s="44">
        <v>91</v>
      </c>
      <c r="F43" s="45">
        <f t="shared" si="0"/>
        <v>1358</v>
      </c>
    </row>
    <row r="44" spans="2:6" ht="17.100000000000001" customHeight="1">
      <c r="B44" s="82" t="s">
        <v>117</v>
      </c>
      <c r="C44" s="44">
        <v>71</v>
      </c>
      <c r="D44" s="44">
        <v>67</v>
      </c>
      <c r="E44" s="44">
        <v>5</v>
      </c>
      <c r="F44" s="45">
        <f t="shared" si="0"/>
        <v>143</v>
      </c>
    </row>
    <row r="45" spans="2:6" ht="17.100000000000001" customHeight="1">
      <c r="B45" s="82" t="s">
        <v>118</v>
      </c>
      <c r="C45" s="44">
        <v>34</v>
      </c>
      <c r="D45" s="44">
        <v>102</v>
      </c>
      <c r="E45" s="44">
        <v>19</v>
      </c>
      <c r="F45" s="45">
        <f t="shared" si="0"/>
        <v>155</v>
      </c>
    </row>
    <row r="46" spans="2:6" ht="17.100000000000001" customHeight="1">
      <c r="B46" s="82" t="s">
        <v>119</v>
      </c>
      <c r="C46" s="44">
        <v>36</v>
      </c>
      <c r="D46" s="44">
        <v>114</v>
      </c>
      <c r="E46" s="44">
        <v>21</v>
      </c>
      <c r="F46" s="45">
        <f t="shared" si="0"/>
        <v>171</v>
      </c>
    </row>
    <row r="47" spans="2:6" ht="17.100000000000001" customHeight="1">
      <c r="B47" s="82" t="s">
        <v>120</v>
      </c>
      <c r="C47" s="44">
        <v>101</v>
      </c>
      <c r="D47" s="44">
        <v>43</v>
      </c>
      <c r="E47" s="44">
        <v>3</v>
      </c>
      <c r="F47" s="45">
        <f t="shared" si="0"/>
        <v>147</v>
      </c>
    </row>
    <row r="48" spans="2:6" ht="17.100000000000001" customHeight="1">
      <c r="B48" s="81" t="s">
        <v>68</v>
      </c>
      <c r="C48" s="84">
        <f>+C49</f>
        <v>5527</v>
      </c>
      <c r="D48" s="84">
        <f>+D49</f>
        <v>1592</v>
      </c>
      <c r="E48" s="84">
        <f>+E49</f>
        <v>100</v>
      </c>
      <c r="F48" s="84">
        <f t="shared" si="0"/>
        <v>7219</v>
      </c>
    </row>
    <row r="49" spans="2:6" ht="17.100000000000001" customHeight="1">
      <c r="B49" s="82" t="s">
        <v>121</v>
      </c>
      <c r="C49" s="44">
        <v>5527</v>
      </c>
      <c r="D49" s="44">
        <v>1592</v>
      </c>
      <c r="E49" s="44">
        <v>100</v>
      </c>
      <c r="F49" s="45">
        <f t="shared" si="0"/>
        <v>7219</v>
      </c>
    </row>
    <row r="50" spans="2:6" ht="17.100000000000001" customHeight="1">
      <c r="B50" s="81" t="s">
        <v>69</v>
      </c>
      <c r="C50" s="84">
        <f>+C51</f>
        <v>2641</v>
      </c>
      <c r="D50" s="84">
        <f>+D51</f>
        <v>2360</v>
      </c>
      <c r="E50" s="84">
        <f>+E51</f>
        <v>160</v>
      </c>
      <c r="F50" s="84">
        <f t="shared" si="0"/>
        <v>5161</v>
      </c>
    </row>
    <row r="51" spans="2:6" ht="17.100000000000001" customHeight="1">
      <c r="B51" s="82" t="s">
        <v>122</v>
      </c>
      <c r="C51" s="44">
        <v>2641</v>
      </c>
      <c r="D51" s="44">
        <v>2360</v>
      </c>
      <c r="E51" s="44">
        <v>160</v>
      </c>
      <c r="F51" s="45">
        <f t="shared" si="0"/>
        <v>5161</v>
      </c>
    </row>
    <row r="52" spans="2:6" ht="17.100000000000001" customHeight="1">
      <c r="B52" s="81" t="s">
        <v>70</v>
      </c>
      <c r="C52" s="84">
        <f>+C53</f>
        <v>173</v>
      </c>
      <c r="D52" s="84">
        <f>+D53</f>
        <v>126</v>
      </c>
      <c r="E52" s="84">
        <f>+E53</f>
        <v>62</v>
      </c>
      <c r="F52" s="84">
        <f t="shared" si="0"/>
        <v>361</v>
      </c>
    </row>
    <row r="53" spans="2:6" ht="17.100000000000001" customHeight="1">
      <c r="B53" s="82" t="s">
        <v>70</v>
      </c>
      <c r="C53" s="44">
        <v>173</v>
      </c>
      <c r="D53" s="44">
        <v>126</v>
      </c>
      <c r="E53" s="44">
        <v>62</v>
      </c>
      <c r="F53" s="45">
        <f t="shared" si="0"/>
        <v>361</v>
      </c>
    </row>
    <row r="54" spans="2:6" ht="24.9" customHeight="1" thickBot="1">
      <c r="B54" s="49" t="s">
        <v>3</v>
      </c>
      <c r="C54" s="50">
        <f>SUM(C13,C18,C25,C29,C35,C39,C48,C50,C52)</f>
        <v>28423</v>
      </c>
      <c r="D54" s="50">
        <f t="shared" ref="D54:F54" si="1">SUM(D13,D18,D25,D29,D35,D39,D48,D50,D52)</f>
        <v>9662</v>
      </c>
      <c r="E54" s="50">
        <f t="shared" si="1"/>
        <v>1292</v>
      </c>
      <c r="F54" s="79">
        <f t="shared" si="1"/>
        <v>39377</v>
      </c>
    </row>
    <row r="55" spans="2:6" ht="16.5" customHeight="1">
      <c r="B55" s="48" t="s">
        <v>168</v>
      </c>
      <c r="C55" s="30"/>
      <c r="D55" s="30"/>
      <c r="E55" s="30"/>
      <c r="F55" s="30"/>
    </row>
    <row r="56" spans="2:6">
      <c r="B56" s="35"/>
      <c r="C56" s="36"/>
      <c r="D56" s="36"/>
      <c r="E56" s="36"/>
      <c r="F56" s="36"/>
    </row>
  </sheetData>
  <mergeCells count="1">
    <mergeCell ref="B10:F10"/>
  </mergeCells>
  <pageMargins left="0" right="0.19685039370078741" top="0" bottom="0" header="0" footer="0.31496062992125984"/>
  <pageSetup paperSize="9" scale="70" orientation="portrait" r:id="rId1"/>
  <headerFooter>
    <oddFooter>&amp;R&amp;"NewsGotT,Normal"&amp;10Servicio de Información y Difusión. &amp;"NewsGotT,Negrita"Año 2023 | &amp;P</oddFooter>
  </headerFooter>
  <rowBreaks count="1" manualBreakCount="1">
    <brk id="47" max="5" man="1"/>
  </rowBreaks>
  <colBreaks count="1" manualBreakCount="1">
    <brk id="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46"/>
  <sheetViews>
    <sheetView zoomScaleNormal="100" zoomScaleSheetLayoutView="100" workbookViewId="0"/>
  </sheetViews>
  <sheetFormatPr baseColWidth="10" defaultRowHeight="13.2"/>
  <cols>
    <col min="1" max="1" width="5.33203125" style="18" customWidth="1"/>
    <col min="2" max="2" width="19.33203125" style="15" customWidth="1"/>
    <col min="3" max="3" width="11.109375" style="15" customWidth="1"/>
    <col min="4" max="4" width="7" style="16" bestFit="1" customWidth="1"/>
    <col min="5" max="5" width="6.5546875" style="16" bestFit="1" customWidth="1"/>
    <col min="6" max="7" width="7.88671875" style="16" bestFit="1" customWidth="1"/>
    <col min="8" max="8" width="6.44140625" style="16" bestFit="1" customWidth="1"/>
    <col min="9" max="9" width="6.109375" style="16" bestFit="1" customWidth="1"/>
    <col min="10" max="10" width="7" style="16" bestFit="1" customWidth="1"/>
    <col min="11" max="11" width="7.33203125" style="16" bestFit="1" customWidth="1"/>
    <col min="12" max="12" width="7.6640625" style="17" customWidth="1"/>
    <col min="13" max="13" width="7.5546875" style="18" customWidth="1"/>
    <col min="14" max="256" width="11.44140625" style="18"/>
    <col min="257" max="257" width="1" style="18" customWidth="1"/>
    <col min="258" max="258" width="19.33203125" style="18" customWidth="1"/>
    <col min="259" max="259" width="11.109375" style="18" customWidth="1"/>
    <col min="260" max="260" width="7.6640625" style="18" customWidth="1"/>
    <col min="261" max="262" width="8.44140625" style="18" customWidth="1"/>
    <col min="263" max="263" width="9.109375" style="18" customWidth="1"/>
    <col min="264" max="264" width="8.44140625" style="18" customWidth="1"/>
    <col min="265" max="266" width="7.6640625" style="18" customWidth="1"/>
    <col min="267" max="267" width="8.44140625" style="18" customWidth="1"/>
    <col min="268" max="268" width="8.109375" style="18" customWidth="1"/>
    <col min="269" max="269" width="8.44140625" style="18" customWidth="1"/>
    <col min="270" max="512" width="11.44140625" style="18"/>
    <col min="513" max="513" width="1" style="18" customWidth="1"/>
    <col min="514" max="514" width="19.33203125" style="18" customWidth="1"/>
    <col min="515" max="515" width="11.109375" style="18" customWidth="1"/>
    <col min="516" max="516" width="7.6640625" style="18" customWidth="1"/>
    <col min="517" max="518" width="8.44140625" style="18" customWidth="1"/>
    <col min="519" max="519" width="9.109375" style="18" customWidth="1"/>
    <col min="520" max="520" width="8.44140625" style="18" customWidth="1"/>
    <col min="521" max="522" width="7.6640625" style="18" customWidth="1"/>
    <col min="523" max="523" width="8.44140625" style="18" customWidth="1"/>
    <col min="524" max="524" width="8.109375" style="18" customWidth="1"/>
    <col min="525" max="525" width="8.44140625" style="18" customWidth="1"/>
    <col min="526" max="768" width="11.44140625" style="18"/>
    <col min="769" max="769" width="1" style="18" customWidth="1"/>
    <col min="770" max="770" width="19.33203125" style="18" customWidth="1"/>
    <col min="771" max="771" width="11.109375" style="18" customWidth="1"/>
    <col min="772" max="772" width="7.6640625" style="18" customWidth="1"/>
    <col min="773" max="774" width="8.44140625" style="18" customWidth="1"/>
    <col min="775" max="775" width="9.109375" style="18" customWidth="1"/>
    <col min="776" max="776" width="8.44140625" style="18" customWidth="1"/>
    <col min="777" max="778" width="7.6640625" style="18" customWidth="1"/>
    <col min="779" max="779" width="8.44140625" style="18" customWidth="1"/>
    <col min="780" max="780" width="8.109375" style="18" customWidth="1"/>
    <col min="781" max="781" width="8.44140625" style="18" customWidth="1"/>
    <col min="782" max="1024" width="11.44140625" style="18"/>
    <col min="1025" max="1025" width="1" style="18" customWidth="1"/>
    <col min="1026" max="1026" width="19.33203125" style="18" customWidth="1"/>
    <col min="1027" max="1027" width="11.109375" style="18" customWidth="1"/>
    <col min="1028" max="1028" width="7.6640625" style="18" customWidth="1"/>
    <col min="1029" max="1030" width="8.44140625" style="18" customWidth="1"/>
    <col min="1031" max="1031" width="9.109375" style="18" customWidth="1"/>
    <col min="1032" max="1032" width="8.44140625" style="18" customWidth="1"/>
    <col min="1033" max="1034" width="7.6640625" style="18" customWidth="1"/>
    <col min="1035" max="1035" width="8.44140625" style="18" customWidth="1"/>
    <col min="1036" max="1036" width="8.109375" style="18" customWidth="1"/>
    <col min="1037" max="1037" width="8.44140625" style="18" customWidth="1"/>
    <col min="1038" max="1280" width="11.44140625" style="18"/>
    <col min="1281" max="1281" width="1" style="18" customWidth="1"/>
    <col min="1282" max="1282" width="19.33203125" style="18" customWidth="1"/>
    <col min="1283" max="1283" width="11.109375" style="18" customWidth="1"/>
    <col min="1284" max="1284" width="7.6640625" style="18" customWidth="1"/>
    <col min="1285" max="1286" width="8.44140625" style="18" customWidth="1"/>
    <col min="1287" max="1287" width="9.109375" style="18" customWidth="1"/>
    <col min="1288" max="1288" width="8.44140625" style="18" customWidth="1"/>
    <col min="1289" max="1290" width="7.6640625" style="18" customWidth="1"/>
    <col min="1291" max="1291" width="8.44140625" style="18" customWidth="1"/>
    <col min="1292" max="1292" width="8.109375" style="18" customWidth="1"/>
    <col min="1293" max="1293" width="8.44140625" style="18" customWidth="1"/>
    <col min="1294" max="1536" width="11.44140625" style="18"/>
    <col min="1537" max="1537" width="1" style="18" customWidth="1"/>
    <col min="1538" max="1538" width="19.33203125" style="18" customWidth="1"/>
    <col min="1539" max="1539" width="11.109375" style="18" customWidth="1"/>
    <col min="1540" max="1540" width="7.6640625" style="18" customWidth="1"/>
    <col min="1541" max="1542" width="8.44140625" style="18" customWidth="1"/>
    <col min="1543" max="1543" width="9.109375" style="18" customWidth="1"/>
    <col min="1544" max="1544" width="8.44140625" style="18" customWidth="1"/>
    <col min="1545" max="1546" width="7.6640625" style="18" customWidth="1"/>
    <col min="1547" max="1547" width="8.44140625" style="18" customWidth="1"/>
    <col min="1548" max="1548" width="8.109375" style="18" customWidth="1"/>
    <col min="1549" max="1549" width="8.44140625" style="18" customWidth="1"/>
    <col min="1550" max="1792" width="11.44140625" style="18"/>
    <col min="1793" max="1793" width="1" style="18" customWidth="1"/>
    <col min="1794" max="1794" width="19.33203125" style="18" customWidth="1"/>
    <col min="1795" max="1795" width="11.109375" style="18" customWidth="1"/>
    <col min="1796" max="1796" width="7.6640625" style="18" customWidth="1"/>
    <col min="1797" max="1798" width="8.44140625" style="18" customWidth="1"/>
    <col min="1799" max="1799" width="9.109375" style="18" customWidth="1"/>
    <col min="1800" max="1800" width="8.44140625" style="18" customWidth="1"/>
    <col min="1801" max="1802" width="7.6640625" style="18" customWidth="1"/>
    <col min="1803" max="1803" width="8.44140625" style="18" customWidth="1"/>
    <col min="1804" max="1804" width="8.109375" style="18" customWidth="1"/>
    <col min="1805" max="1805" width="8.44140625" style="18" customWidth="1"/>
    <col min="1806" max="2048" width="11.44140625" style="18"/>
    <col min="2049" max="2049" width="1" style="18" customWidth="1"/>
    <col min="2050" max="2050" width="19.33203125" style="18" customWidth="1"/>
    <col min="2051" max="2051" width="11.109375" style="18" customWidth="1"/>
    <col min="2052" max="2052" width="7.6640625" style="18" customWidth="1"/>
    <col min="2053" max="2054" width="8.44140625" style="18" customWidth="1"/>
    <col min="2055" max="2055" width="9.109375" style="18" customWidth="1"/>
    <col min="2056" max="2056" width="8.44140625" style="18" customWidth="1"/>
    <col min="2057" max="2058" width="7.6640625" style="18" customWidth="1"/>
    <col min="2059" max="2059" width="8.44140625" style="18" customWidth="1"/>
    <col min="2060" max="2060" width="8.109375" style="18" customWidth="1"/>
    <col min="2061" max="2061" width="8.44140625" style="18" customWidth="1"/>
    <col min="2062" max="2304" width="11.44140625" style="18"/>
    <col min="2305" max="2305" width="1" style="18" customWidth="1"/>
    <col min="2306" max="2306" width="19.33203125" style="18" customWidth="1"/>
    <col min="2307" max="2307" width="11.109375" style="18" customWidth="1"/>
    <col min="2308" max="2308" width="7.6640625" style="18" customWidth="1"/>
    <col min="2309" max="2310" width="8.44140625" style="18" customWidth="1"/>
    <col min="2311" max="2311" width="9.109375" style="18" customWidth="1"/>
    <col min="2312" max="2312" width="8.44140625" style="18" customWidth="1"/>
    <col min="2313" max="2314" width="7.6640625" style="18" customWidth="1"/>
    <col min="2315" max="2315" width="8.44140625" style="18" customWidth="1"/>
    <col min="2316" max="2316" width="8.109375" style="18" customWidth="1"/>
    <col min="2317" max="2317" width="8.44140625" style="18" customWidth="1"/>
    <col min="2318" max="2560" width="11.44140625" style="18"/>
    <col min="2561" max="2561" width="1" style="18" customWidth="1"/>
    <col min="2562" max="2562" width="19.33203125" style="18" customWidth="1"/>
    <col min="2563" max="2563" width="11.109375" style="18" customWidth="1"/>
    <col min="2564" max="2564" width="7.6640625" style="18" customWidth="1"/>
    <col min="2565" max="2566" width="8.44140625" style="18" customWidth="1"/>
    <col min="2567" max="2567" width="9.109375" style="18" customWidth="1"/>
    <col min="2568" max="2568" width="8.44140625" style="18" customWidth="1"/>
    <col min="2569" max="2570" width="7.6640625" style="18" customWidth="1"/>
    <col min="2571" max="2571" width="8.44140625" style="18" customWidth="1"/>
    <col min="2572" max="2572" width="8.109375" style="18" customWidth="1"/>
    <col min="2573" max="2573" width="8.44140625" style="18" customWidth="1"/>
    <col min="2574" max="2816" width="11.44140625" style="18"/>
    <col min="2817" max="2817" width="1" style="18" customWidth="1"/>
    <col min="2818" max="2818" width="19.33203125" style="18" customWidth="1"/>
    <col min="2819" max="2819" width="11.109375" style="18" customWidth="1"/>
    <col min="2820" max="2820" width="7.6640625" style="18" customWidth="1"/>
    <col min="2821" max="2822" width="8.44140625" style="18" customWidth="1"/>
    <col min="2823" max="2823" width="9.109375" style="18" customWidth="1"/>
    <col min="2824" max="2824" width="8.44140625" style="18" customWidth="1"/>
    <col min="2825" max="2826" width="7.6640625" style="18" customWidth="1"/>
    <col min="2827" max="2827" width="8.44140625" style="18" customWidth="1"/>
    <col min="2828" max="2828" width="8.109375" style="18" customWidth="1"/>
    <col min="2829" max="2829" width="8.44140625" style="18" customWidth="1"/>
    <col min="2830" max="3072" width="11.44140625" style="18"/>
    <col min="3073" max="3073" width="1" style="18" customWidth="1"/>
    <col min="3074" max="3074" width="19.33203125" style="18" customWidth="1"/>
    <col min="3075" max="3075" width="11.109375" style="18" customWidth="1"/>
    <col min="3076" max="3076" width="7.6640625" style="18" customWidth="1"/>
    <col min="3077" max="3078" width="8.44140625" style="18" customWidth="1"/>
    <col min="3079" max="3079" width="9.109375" style="18" customWidth="1"/>
    <col min="3080" max="3080" width="8.44140625" style="18" customWidth="1"/>
    <col min="3081" max="3082" width="7.6640625" style="18" customWidth="1"/>
    <col min="3083" max="3083" width="8.44140625" style="18" customWidth="1"/>
    <col min="3084" max="3084" width="8.109375" style="18" customWidth="1"/>
    <col min="3085" max="3085" width="8.44140625" style="18" customWidth="1"/>
    <col min="3086" max="3328" width="11.44140625" style="18"/>
    <col min="3329" max="3329" width="1" style="18" customWidth="1"/>
    <col min="3330" max="3330" width="19.33203125" style="18" customWidth="1"/>
    <col min="3331" max="3331" width="11.109375" style="18" customWidth="1"/>
    <col min="3332" max="3332" width="7.6640625" style="18" customWidth="1"/>
    <col min="3333" max="3334" width="8.44140625" style="18" customWidth="1"/>
    <col min="3335" max="3335" width="9.109375" style="18" customWidth="1"/>
    <col min="3336" max="3336" width="8.44140625" style="18" customWidth="1"/>
    <col min="3337" max="3338" width="7.6640625" style="18" customWidth="1"/>
    <col min="3339" max="3339" width="8.44140625" style="18" customWidth="1"/>
    <col min="3340" max="3340" width="8.109375" style="18" customWidth="1"/>
    <col min="3341" max="3341" width="8.44140625" style="18" customWidth="1"/>
    <col min="3342" max="3584" width="11.44140625" style="18"/>
    <col min="3585" max="3585" width="1" style="18" customWidth="1"/>
    <col min="3586" max="3586" width="19.33203125" style="18" customWidth="1"/>
    <col min="3587" max="3587" width="11.109375" style="18" customWidth="1"/>
    <col min="3588" max="3588" width="7.6640625" style="18" customWidth="1"/>
    <col min="3589" max="3590" width="8.44140625" style="18" customWidth="1"/>
    <col min="3591" max="3591" width="9.109375" style="18" customWidth="1"/>
    <col min="3592" max="3592" width="8.44140625" style="18" customWidth="1"/>
    <col min="3593" max="3594" width="7.6640625" style="18" customWidth="1"/>
    <col min="3595" max="3595" width="8.44140625" style="18" customWidth="1"/>
    <col min="3596" max="3596" width="8.109375" style="18" customWidth="1"/>
    <col min="3597" max="3597" width="8.44140625" style="18" customWidth="1"/>
    <col min="3598" max="3840" width="11.44140625" style="18"/>
    <col min="3841" max="3841" width="1" style="18" customWidth="1"/>
    <col min="3842" max="3842" width="19.33203125" style="18" customWidth="1"/>
    <col min="3843" max="3843" width="11.109375" style="18" customWidth="1"/>
    <col min="3844" max="3844" width="7.6640625" style="18" customWidth="1"/>
    <col min="3845" max="3846" width="8.44140625" style="18" customWidth="1"/>
    <col min="3847" max="3847" width="9.109375" style="18" customWidth="1"/>
    <col min="3848" max="3848" width="8.44140625" style="18" customWidth="1"/>
    <col min="3849" max="3850" width="7.6640625" style="18" customWidth="1"/>
    <col min="3851" max="3851" width="8.44140625" style="18" customWidth="1"/>
    <col min="3852" max="3852" width="8.109375" style="18" customWidth="1"/>
    <col min="3853" max="3853" width="8.44140625" style="18" customWidth="1"/>
    <col min="3854" max="4096" width="11.44140625" style="18"/>
    <col min="4097" max="4097" width="1" style="18" customWidth="1"/>
    <col min="4098" max="4098" width="19.33203125" style="18" customWidth="1"/>
    <col min="4099" max="4099" width="11.109375" style="18" customWidth="1"/>
    <col min="4100" max="4100" width="7.6640625" style="18" customWidth="1"/>
    <col min="4101" max="4102" width="8.44140625" style="18" customWidth="1"/>
    <col min="4103" max="4103" width="9.109375" style="18" customWidth="1"/>
    <col min="4104" max="4104" width="8.44140625" style="18" customWidth="1"/>
    <col min="4105" max="4106" width="7.6640625" style="18" customWidth="1"/>
    <col min="4107" max="4107" width="8.44140625" style="18" customWidth="1"/>
    <col min="4108" max="4108" width="8.109375" style="18" customWidth="1"/>
    <col min="4109" max="4109" width="8.44140625" style="18" customWidth="1"/>
    <col min="4110" max="4352" width="11.44140625" style="18"/>
    <col min="4353" max="4353" width="1" style="18" customWidth="1"/>
    <col min="4354" max="4354" width="19.33203125" style="18" customWidth="1"/>
    <col min="4355" max="4355" width="11.109375" style="18" customWidth="1"/>
    <col min="4356" max="4356" width="7.6640625" style="18" customWidth="1"/>
    <col min="4357" max="4358" width="8.44140625" style="18" customWidth="1"/>
    <col min="4359" max="4359" width="9.109375" style="18" customWidth="1"/>
    <col min="4360" max="4360" width="8.44140625" style="18" customWidth="1"/>
    <col min="4361" max="4362" width="7.6640625" style="18" customWidth="1"/>
    <col min="4363" max="4363" width="8.44140625" style="18" customWidth="1"/>
    <col min="4364" max="4364" width="8.109375" style="18" customWidth="1"/>
    <col min="4365" max="4365" width="8.44140625" style="18" customWidth="1"/>
    <col min="4366" max="4608" width="11.44140625" style="18"/>
    <col min="4609" max="4609" width="1" style="18" customWidth="1"/>
    <col min="4610" max="4610" width="19.33203125" style="18" customWidth="1"/>
    <col min="4611" max="4611" width="11.109375" style="18" customWidth="1"/>
    <col min="4612" max="4612" width="7.6640625" style="18" customWidth="1"/>
    <col min="4613" max="4614" width="8.44140625" style="18" customWidth="1"/>
    <col min="4615" max="4615" width="9.109375" style="18" customWidth="1"/>
    <col min="4616" max="4616" width="8.44140625" style="18" customWidth="1"/>
    <col min="4617" max="4618" width="7.6640625" style="18" customWidth="1"/>
    <col min="4619" max="4619" width="8.44140625" style="18" customWidth="1"/>
    <col min="4620" max="4620" width="8.109375" style="18" customWidth="1"/>
    <col min="4621" max="4621" width="8.44140625" style="18" customWidth="1"/>
    <col min="4622" max="4864" width="11.44140625" style="18"/>
    <col min="4865" max="4865" width="1" style="18" customWidth="1"/>
    <col min="4866" max="4866" width="19.33203125" style="18" customWidth="1"/>
    <col min="4867" max="4867" width="11.109375" style="18" customWidth="1"/>
    <col min="4868" max="4868" width="7.6640625" style="18" customWidth="1"/>
    <col min="4869" max="4870" width="8.44140625" style="18" customWidth="1"/>
    <col min="4871" max="4871" width="9.109375" style="18" customWidth="1"/>
    <col min="4872" max="4872" width="8.44140625" style="18" customWidth="1"/>
    <col min="4873" max="4874" width="7.6640625" style="18" customWidth="1"/>
    <col min="4875" max="4875" width="8.44140625" style="18" customWidth="1"/>
    <col min="4876" max="4876" width="8.109375" style="18" customWidth="1"/>
    <col min="4877" max="4877" width="8.44140625" style="18" customWidth="1"/>
    <col min="4878" max="5120" width="11.44140625" style="18"/>
    <col min="5121" max="5121" width="1" style="18" customWidth="1"/>
    <col min="5122" max="5122" width="19.33203125" style="18" customWidth="1"/>
    <col min="5123" max="5123" width="11.109375" style="18" customWidth="1"/>
    <col min="5124" max="5124" width="7.6640625" style="18" customWidth="1"/>
    <col min="5125" max="5126" width="8.44140625" style="18" customWidth="1"/>
    <col min="5127" max="5127" width="9.109375" style="18" customWidth="1"/>
    <col min="5128" max="5128" width="8.44140625" style="18" customWidth="1"/>
    <col min="5129" max="5130" width="7.6640625" style="18" customWidth="1"/>
    <col min="5131" max="5131" width="8.44140625" style="18" customWidth="1"/>
    <col min="5132" max="5132" width="8.109375" style="18" customWidth="1"/>
    <col min="5133" max="5133" width="8.44140625" style="18" customWidth="1"/>
    <col min="5134" max="5376" width="11.44140625" style="18"/>
    <col min="5377" max="5377" width="1" style="18" customWidth="1"/>
    <col min="5378" max="5378" width="19.33203125" style="18" customWidth="1"/>
    <col min="5379" max="5379" width="11.109375" style="18" customWidth="1"/>
    <col min="5380" max="5380" width="7.6640625" style="18" customWidth="1"/>
    <col min="5381" max="5382" width="8.44140625" style="18" customWidth="1"/>
    <col min="5383" max="5383" width="9.109375" style="18" customWidth="1"/>
    <col min="5384" max="5384" width="8.44140625" style="18" customWidth="1"/>
    <col min="5385" max="5386" width="7.6640625" style="18" customWidth="1"/>
    <col min="5387" max="5387" width="8.44140625" style="18" customWidth="1"/>
    <col min="5388" max="5388" width="8.109375" style="18" customWidth="1"/>
    <col min="5389" max="5389" width="8.44140625" style="18" customWidth="1"/>
    <col min="5390" max="5632" width="11.44140625" style="18"/>
    <col min="5633" max="5633" width="1" style="18" customWidth="1"/>
    <col min="5634" max="5634" width="19.33203125" style="18" customWidth="1"/>
    <col min="5635" max="5635" width="11.109375" style="18" customWidth="1"/>
    <col min="5636" max="5636" width="7.6640625" style="18" customWidth="1"/>
    <col min="5637" max="5638" width="8.44140625" style="18" customWidth="1"/>
    <col min="5639" max="5639" width="9.109375" style="18" customWidth="1"/>
    <col min="5640" max="5640" width="8.44140625" style="18" customWidth="1"/>
    <col min="5641" max="5642" width="7.6640625" style="18" customWidth="1"/>
    <col min="5643" max="5643" width="8.44140625" style="18" customWidth="1"/>
    <col min="5644" max="5644" width="8.109375" style="18" customWidth="1"/>
    <col min="5645" max="5645" width="8.44140625" style="18" customWidth="1"/>
    <col min="5646" max="5888" width="11.44140625" style="18"/>
    <col min="5889" max="5889" width="1" style="18" customWidth="1"/>
    <col min="5890" max="5890" width="19.33203125" style="18" customWidth="1"/>
    <col min="5891" max="5891" width="11.109375" style="18" customWidth="1"/>
    <col min="5892" max="5892" width="7.6640625" style="18" customWidth="1"/>
    <col min="5893" max="5894" width="8.44140625" style="18" customWidth="1"/>
    <col min="5895" max="5895" width="9.109375" style="18" customWidth="1"/>
    <col min="5896" max="5896" width="8.44140625" style="18" customWidth="1"/>
    <col min="5897" max="5898" width="7.6640625" style="18" customWidth="1"/>
    <col min="5899" max="5899" width="8.44140625" style="18" customWidth="1"/>
    <col min="5900" max="5900" width="8.109375" style="18" customWidth="1"/>
    <col min="5901" max="5901" width="8.44140625" style="18" customWidth="1"/>
    <col min="5902" max="6144" width="11.44140625" style="18"/>
    <col min="6145" max="6145" width="1" style="18" customWidth="1"/>
    <col min="6146" max="6146" width="19.33203125" style="18" customWidth="1"/>
    <col min="6147" max="6147" width="11.109375" style="18" customWidth="1"/>
    <col min="6148" max="6148" width="7.6640625" style="18" customWidth="1"/>
    <col min="6149" max="6150" width="8.44140625" style="18" customWidth="1"/>
    <col min="6151" max="6151" width="9.109375" style="18" customWidth="1"/>
    <col min="6152" max="6152" width="8.44140625" style="18" customWidth="1"/>
    <col min="6153" max="6154" width="7.6640625" style="18" customWidth="1"/>
    <col min="6155" max="6155" width="8.44140625" style="18" customWidth="1"/>
    <col min="6156" max="6156" width="8.109375" style="18" customWidth="1"/>
    <col min="6157" max="6157" width="8.44140625" style="18" customWidth="1"/>
    <col min="6158" max="6400" width="11.44140625" style="18"/>
    <col min="6401" max="6401" width="1" style="18" customWidth="1"/>
    <col min="6402" max="6402" width="19.33203125" style="18" customWidth="1"/>
    <col min="6403" max="6403" width="11.109375" style="18" customWidth="1"/>
    <col min="6404" max="6404" width="7.6640625" style="18" customWidth="1"/>
    <col min="6405" max="6406" width="8.44140625" style="18" customWidth="1"/>
    <col min="6407" max="6407" width="9.109375" style="18" customWidth="1"/>
    <col min="6408" max="6408" width="8.44140625" style="18" customWidth="1"/>
    <col min="6409" max="6410" width="7.6640625" style="18" customWidth="1"/>
    <col min="6411" max="6411" width="8.44140625" style="18" customWidth="1"/>
    <col min="6412" max="6412" width="8.109375" style="18" customWidth="1"/>
    <col min="6413" max="6413" width="8.44140625" style="18" customWidth="1"/>
    <col min="6414" max="6656" width="11.44140625" style="18"/>
    <col min="6657" max="6657" width="1" style="18" customWidth="1"/>
    <col min="6658" max="6658" width="19.33203125" style="18" customWidth="1"/>
    <col min="6659" max="6659" width="11.109375" style="18" customWidth="1"/>
    <col min="6660" max="6660" width="7.6640625" style="18" customWidth="1"/>
    <col min="6661" max="6662" width="8.44140625" style="18" customWidth="1"/>
    <col min="6663" max="6663" width="9.109375" style="18" customWidth="1"/>
    <col min="6664" max="6664" width="8.44140625" style="18" customWidth="1"/>
    <col min="6665" max="6666" width="7.6640625" style="18" customWidth="1"/>
    <col min="6667" max="6667" width="8.44140625" style="18" customWidth="1"/>
    <col min="6668" max="6668" width="8.109375" style="18" customWidth="1"/>
    <col min="6669" max="6669" width="8.44140625" style="18" customWidth="1"/>
    <col min="6670" max="6912" width="11.44140625" style="18"/>
    <col min="6913" max="6913" width="1" style="18" customWidth="1"/>
    <col min="6914" max="6914" width="19.33203125" style="18" customWidth="1"/>
    <col min="6915" max="6915" width="11.109375" style="18" customWidth="1"/>
    <col min="6916" max="6916" width="7.6640625" style="18" customWidth="1"/>
    <col min="6917" max="6918" width="8.44140625" style="18" customWidth="1"/>
    <col min="6919" max="6919" width="9.109375" style="18" customWidth="1"/>
    <col min="6920" max="6920" width="8.44140625" style="18" customWidth="1"/>
    <col min="6921" max="6922" width="7.6640625" style="18" customWidth="1"/>
    <col min="6923" max="6923" width="8.44140625" style="18" customWidth="1"/>
    <col min="6924" max="6924" width="8.109375" style="18" customWidth="1"/>
    <col min="6925" max="6925" width="8.44140625" style="18" customWidth="1"/>
    <col min="6926" max="7168" width="11.44140625" style="18"/>
    <col min="7169" max="7169" width="1" style="18" customWidth="1"/>
    <col min="7170" max="7170" width="19.33203125" style="18" customWidth="1"/>
    <col min="7171" max="7171" width="11.109375" style="18" customWidth="1"/>
    <col min="7172" max="7172" width="7.6640625" style="18" customWidth="1"/>
    <col min="7173" max="7174" width="8.44140625" style="18" customWidth="1"/>
    <col min="7175" max="7175" width="9.109375" style="18" customWidth="1"/>
    <col min="7176" max="7176" width="8.44140625" style="18" customWidth="1"/>
    <col min="7177" max="7178" width="7.6640625" style="18" customWidth="1"/>
    <col min="7179" max="7179" width="8.44140625" style="18" customWidth="1"/>
    <col min="7180" max="7180" width="8.109375" style="18" customWidth="1"/>
    <col min="7181" max="7181" width="8.44140625" style="18" customWidth="1"/>
    <col min="7182" max="7424" width="11.44140625" style="18"/>
    <col min="7425" max="7425" width="1" style="18" customWidth="1"/>
    <col min="7426" max="7426" width="19.33203125" style="18" customWidth="1"/>
    <col min="7427" max="7427" width="11.109375" style="18" customWidth="1"/>
    <col min="7428" max="7428" width="7.6640625" style="18" customWidth="1"/>
    <col min="7429" max="7430" width="8.44140625" style="18" customWidth="1"/>
    <col min="7431" max="7431" width="9.109375" style="18" customWidth="1"/>
    <col min="7432" max="7432" width="8.44140625" style="18" customWidth="1"/>
    <col min="7433" max="7434" width="7.6640625" style="18" customWidth="1"/>
    <col min="7435" max="7435" width="8.44140625" style="18" customWidth="1"/>
    <col min="7436" max="7436" width="8.109375" style="18" customWidth="1"/>
    <col min="7437" max="7437" width="8.44140625" style="18" customWidth="1"/>
    <col min="7438" max="7680" width="11.44140625" style="18"/>
    <col min="7681" max="7681" width="1" style="18" customWidth="1"/>
    <col min="7682" max="7682" width="19.33203125" style="18" customWidth="1"/>
    <col min="7683" max="7683" width="11.109375" style="18" customWidth="1"/>
    <col min="7684" max="7684" width="7.6640625" style="18" customWidth="1"/>
    <col min="7685" max="7686" width="8.44140625" style="18" customWidth="1"/>
    <col min="7687" max="7687" width="9.109375" style="18" customWidth="1"/>
    <col min="7688" max="7688" width="8.44140625" style="18" customWidth="1"/>
    <col min="7689" max="7690" width="7.6640625" style="18" customWidth="1"/>
    <col min="7691" max="7691" width="8.44140625" style="18" customWidth="1"/>
    <col min="7692" max="7692" width="8.109375" style="18" customWidth="1"/>
    <col min="7693" max="7693" width="8.44140625" style="18" customWidth="1"/>
    <col min="7694" max="7936" width="11.44140625" style="18"/>
    <col min="7937" max="7937" width="1" style="18" customWidth="1"/>
    <col min="7938" max="7938" width="19.33203125" style="18" customWidth="1"/>
    <col min="7939" max="7939" width="11.109375" style="18" customWidth="1"/>
    <col min="7940" max="7940" width="7.6640625" style="18" customWidth="1"/>
    <col min="7941" max="7942" width="8.44140625" style="18" customWidth="1"/>
    <col min="7943" max="7943" width="9.109375" style="18" customWidth="1"/>
    <col min="7944" max="7944" width="8.44140625" style="18" customWidth="1"/>
    <col min="7945" max="7946" width="7.6640625" style="18" customWidth="1"/>
    <col min="7947" max="7947" width="8.44140625" style="18" customWidth="1"/>
    <col min="7948" max="7948" width="8.109375" style="18" customWidth="1"/>
    <col min="7949" max="7949" width="8.44140625" style="18" customWidth="1"/>
    <col min="7950" max="8192" width="11.44140625" style="18"/>
    <col min="8193" max="8193" width="1" style="18" customWidth="1"/>
    <col min="8194" max="8194" width="19.33203125" style="18" customWidth="1"/>
    <col min="8195" max="8195" width="11.109375" style="18" customWidth="1"/>
    <col min="8196" max="8196" width="7.6640625" style="18" customWidth="1"/>
    <col min="8197" max="8198" width="8.44140625" style="18" customWidth="1"/>
    <col min="8199" max="8199" width="9.109375" style="18" customWidth="1"/>
    <col min="8200" max="8200" width="8.44140625" style="18" customWidth="1"/>
    <col min="8201" max="8202" width="7.6640625" style="18" customWidth="1"/>
    <col min="8203" max="8203" width="8.44140625" style="18" customWidth="1"/>
    <col min="8204" max="8204" width="8.109375" style="18" customWidth="1"/>
    <col min="8205" max="8205" width="8.44140625" style="18" customWidth="1"/>
    <col min="8206" max="8448" width="11.44140625" style="18"/>
    <col min="8449" max="8449" width="1" style="18" customWidth="1"/>
    <col min="8450" max="8450" width="19.33203125" style="18" customWidth="1"/>
    <col min="8451" max="8451" width="11.109375" style="18" customWidth="1"/>
    <col min="8452" max="8452" width="7.6640625" style="18" customWidth="1"/>
    <col min="8453" max="8454" width="8.44140625" style="18" customWidth="1"/>
    <col min="8455" max="8455" width="9.109375" style="18" customWidth="1"/>
    <col min="8456" max="8456" width="8.44140625" style="18" customWidth="1"/>
    <col min="8457" max="8458" width="7.6640625" style="18" customWidth="1"/>
    <col min="8459" max="8459" width="8.44140625" style="18" customWidth="1"/>
    <col min="8460" max="8460" width="8.109375" style="18" customWidth="1"/>
    <col min="8461" max="8461" width="8.44140625" style="18" customWidth="1"/>
    <col min="8462" max="8704" width="11.44140625" style="18"/>
    <col min="8705" max="8705" width="1" style="18" customWidth="1"/>
    <col min="8706" max="8706" width="19.33203125" style="18" customWidth="1"/>
    <col min="8707" max="8707" width="11.109375" style="18" customWidth="1"/>
    <col min="8708" max="8708" width="7.6640625" style="18" customWidth="1"/>
    <col min="8709" max="8710" width="8.44140625" style="18" customWidth="1"/>
    <col min="8711" max="8711" width="9.109375" style="18" customWidth="1"/>
    <col min="8712" max="8712" width="8.44140625" style="18" customWidth="1"/>
    <col min="8713" max="8714" width="7.6640625" style="18" customWidth="1"/>
    <col min="8715" max="8715" width="8.44140625" style="18" customWidth="1"/>
    <col min="8716" max="8716" width="8.109375" style="18" customWidth="1"/>
    <col min="8717" max="8717" width="8.44140625" style="18" customWidth="1"/>
    <col min="8718" max="8960" width="11.44140625" style="18"/>
    <col min="8961" max="8961" width="1" style="18" customWidth="1"/>
    <col min="8962" max="8962" width="19.33203125" style="18" customWidth="1"/>
    <col min="8963" max="8963" width="11.109375" style="18" customWidth="1"/>
    <col min="8964" max="8964" width="7.6640625" style="18" customWidth="1"/>
    <col min="8965" max="8966" width="8.44140625" style="18" customWidth="1"/>
    <col min="8967" max="8967" width="9.109375" style="18" customWidth="1"/>
    <col min="8968" max="8968" width="8.44140625" style="18" customWidth="1"/>
    <col min="8969" max="8970" width="7.6640625" style="18" customWidth="1"/>
    <col min="8971" max="8971" width="8.44140625" style="18" customWidth="1"/>
    <col min="8972" max="8972" width="8.109375" style="18" customWidth="1"/>
    <col min="8973" max="8973" width="8.44140625" style="18" customWidth="1"/>
    <col min="8974" max="9216" width="11.44140625" style="18"/>
    <col min="9217" max="9217" width="1" style="18" customWidth="1"/>
    <col min="9218" max="9218" width="19.33203125" style="18" customWidth="1"/>
    <col min="9219" max="9219" width="11.109375" style="18" customWidth="1"/>
    <col min="9220" max="9220" width="7.6640625" style="18" customWidth="1"/>
    <col min="9221" max="9222" width="8.44140625" style="18" customWidth="1"/>
    <col min="9223" max="9223" width="9.109375" style="18" customWidth="1"/>
    <col min="9224" max="9224" width="8.44140625" style="18" customWidth="1"/>
    <col min="9225" max="9226" width="7.6640625" style="18" customWidth="1"/>
    <col min="9227" max="9227" width="8.44140625" style="18" customWidth="1"/>
    <col min="9228" max="9228" width="8.109375" style="18" customWidth="1"/>
    <col min="9229" max="9229" width="8.44140625" style="18" customWidth="1"/>
    <col min="9230" max="9472" width="11.44140625" style="18"/>
    <col min="9473" max="9473" width="1" style="18" customWidth="1"/>
    <col min="9474" max="9474" width="19.33203125" style="18" customWidth="1"/>
    <col min="9475" max="9475" width="11.109375" style="18" customWidth="1"/>
    <col min="9476" max="9476" width="7.6640625" style="18" customWidth="1"/>
    <col min="9477" max="9478" width="8.44140625" style="18" customWidth="1"/>
    <col min="9479" max="9479" width="9.109375" style="18" customWidth="1"/>
    <col min="9480" max="9480" width="8.44140625" style="18" customWidth="1"/>
    <col min="9481" max="9482" width="7.6640625" style="18" customWidth="1"/>
    <col min="9483" max="9483" width="8.44140625" style="18" customWidth="1"/>
    <col min="9484" max="9484" width="8.109375" style="18" customWidth="1"/>
    <col min="9485" max="9485" width="8.44140625" style="18" customWidth="1"/>
    <col min="9486" max="9728" width="11.44140625" style="18"/>
    <col min="9729" max="9729" width="1" style="18" customWidth="1"/>
    <col min="9730" max="9730" width="19.33203125" style="18" customWidth="1"/>
    <col min="9731" max="9731" width="11.109375" style="18" customWidth="1"/>
    <col min="9732" max="9732" width="7.6640625" style="18" customWidth="1"/>
    <col min="9733" max="9734" width="8.44140625" style="18" customWidth="1"/>
    <col min="9735" max="9735" width="9.109375" style="18" customWidth="1"/>
    <col min="9736" max="9736" width="8.44140625" style="18" customWidth="1"/>
    <col min="9737" max="9738" width="7.6640625" style="18" customWidth="1"/>
    <col min="9739" max="9739" width="8.44140625" style="18" customWidth="1"/>
    <col min="9740" max="9740" width="8.109375" style="18" customWidth="1"/>
    <col min="9741" max="9741" width="8.44140625" style="18" customWidth="1"/>
    <col min="9742" max="9984" width="11.44140625" style="18"/>
    <col min="9985" max="9985" width="1" style="18" customWidth="1"/>
    <col min="9986" max="9986" width="19.33203125" style="18" customWidth="1"/>
    <col min="9987" max="9987" width="11.109375" style="18" customWidth="1"/>
    <col min="9988" max="9988" width="7.6640625" style="18" customWidth="1"/>
    <col min="9989" max="9990" width="8.44140625" style="18" customWidth="1"/>
    <col min="9991" max="9991" width="9.109375" style="18" customWidth="1"/>
    <col min="9992" max="9992" width="8.44140625" style="18" customWidth="1"/>
    <col min="9993" max="9994" width="7.6640625" style="18" customWidth="1"/>
    <col min="9995" max="9995" width="8.44140625" style="18" customWidth="1"/>
    <col min="9996" max="9996" width="8.109375" style="18" customWidth="1"/>
    <col min="9997" max="9997" width="8.44140625" style="18" customWidth="1"/>
    <col min="9998" max="10240" width="11.44140625" style="18"/>
    <col min="10241" max="10241" width="1" style="18" customWidth="1"/>
    <col min="10242" max="10242" width="19.33203125" style="18" customWidth="1"/>
    <col min="10243" max="10243" width="11.109375" style="18" customWidth="1"/>
    <col min="10244" max="10244" width="7.6640625" style="18" customWidth="1"/>
    <col min="10245" max="10246" width="8.44140625" style="18" customWidth="1"/>
    <col min="10247" max="10247" width="9.109375" style="18" customWidth="1"/>
    <col min="10248" max="10248" width="8.44140625" style="18" customWidth="1"/>
    <col min="10249" max="10250" width="7.6640625" style="18" customWidth="1"/>
    <col min="10251" max="10251" width="8.44140625" style="18" customWidth="1"/>
    <col min="10252" max="10252" width="8.109375" style="18" customWidth="1"/>
    <col min="10253" max="10253" width="8.44140625" style="18" customWidth="1"/>
    <col min="10254" max="10496" width="11.44140625" style="18"/>
    <col min="10497" max="10497" width="1" style="18" customWidth="1"/>
    <col min="10498" max="10498" width="19.33203125" style="18" customWidth="1"/>
    <col min="10499" max="10499" width="11.109375" style="18" customWidth="1"/>
    <col min="10500" max="10500" width="7.6640625" style="18" customWidth="1"/>
    <col min="10501" max="10502" width="8.44140625" style="18" customWidth="1"/>
    <col min="10503" max="10503" width="9.109375" style="18" customWidth="1"/>
    <col min="10504" max="10504" width="8.44140625" style="18" customWidth="1"/>
    <col min="10505" max="10506" width="7.6640625" style="18" customWidth="1"/>
    <col min="10507" max="10507" width="8.44140625" style="18" customWidth="1"/>
    <col min="10508" max="10508" width="8.109375" style="18" customWidth="1"/>
    <col min="10509" max="10509" width="8.44140625" style="18" customWidth="1"/>
    <col min="10510" max="10752" width="11.44140625" style="18"/>
    <col min="10753" max="10753" width="1" style="18" customWidth="1"/>
    <col min="10754" max="10754" width="19.33203125" style="18" customWidth="1"/>
    <col min="10755" max="10755" width="11.109375" style="18" customWidth="1"/>
    <col min="10756" max="10756" width="7.6640625" style="18" customWidth="1"/>
    <col min="10757" max="10758" width="8.44140625" style="18" customWidth="1"/>
    <col min="10759" max="10759" width="9.109375" style="18" customWidth="1"/>
    <col min="10760" max="10760" width="8.44140625" style="18" customWidth="1"/>
    <col min="10761" max="10762" width="7.6640625" style="18" customWidth="1"/>
    <col min="10763" max="10763" width="8.44140625" style="18" customWidth="1"/>
    <col min="10764" max="10764" width="8.109375" style="18" customWidth="1"/>
    <col min="10765" max="10765" width="8.44140625" style="18" customWidth="1"/>
    <col min="10766" max="11008" width="11.44140625" style="18"/>
    <col min="11009" max="11009" width="1" style="18" customWidth="1"/>
    <col min="11010" max="11010" width="19.33203125" style="18" customWidth="1"/>
    <col min="11011" max="11011" width="11.109375" style="18" customWidth="1"/>
    <col min="11012" max="11012" width="7.6640625" style="18" customWidth="1"/>
    <col min="11013" max="11014" width="8.44140625" style="18" customWidth="1"/>
    <col min="11015" max="11015" width="9.109375" style="18" customWidth="1"/>
    <col min="11016" max="11016" width="8.44140625" style="18" customWidth="1"/>
    <col min="11017" max="11018" width="7.6640625" style="18" customWidth="1"/>
    <col min="11019" max="11019" width="8.44140625" style="18" customWidth="1"/>
    <col min="11020" max="11020" width="8.109375" style="18" customWidth="1"/>
    <col min="11021" max="11021" width="8.44140625" style="18" customWidth="1"/>
    <col min="11022" max="11264" width="11.44140625" style="18"/>
    <col min="11265" max="11265" width="1" style="18" customWidth="1"/>
    <col min="11266" max="11266" width="19.33203125" style="18" customWidth="1"/>
    <col min="11267" max="11267" width="11.109375" style="18" customWidth="1"/>
    <col min="11268" max="11268" width="7.6640625" style="18" customWidth="1"/>
    <col min="11269" max="11270" width="8.44140625" style="18" customWidth="1"/>
    <col min="11271" max="11271" width="9.109375" style="18" customWidth="1"/>
    <col min="11272" max="11272" width="8.44140625" style="18" customWidth="1"/>
    <col min="11273" max="11274" width="7.6640625" style="18" customWidth="1"/>
    <col min="11275" max="11275" width="8.44140625" style="18" customWidth="1"/>
    <col min="11276" max="11276" width="8.109375" style="18" customWidth="1"/>
    <col min="11277" max="11277" width="8.44140625" style="18" customWidth="1"/>
    <col min="11278" max="11520" width="11.44140625" style="18"/>
    <col min="11521" max="11521" width="1" style="18" customWidth="1"/>
    <col min="11522" max="11522" width="19.33203125" style="18" customWidth="1"/>
    <col min="11523" max="11523" width="11.109375" style="18" customWidth="1"/>
    <col min="11524" max="11524" width="7.6640625" style="18" customWidth="1"/>
    <col min="11525" max="11526" width="8.44140625" style="18" customWidth="1"/>
    <col min="11527" max="11527" width="9.109375" style="18" customWidth="1"/>
    <col min="11528" max="11528" width="8.44140625" style="18" customWidth="1"/>
    <col min="11529" max="11530" width="7.6640625" style="18" customWidth="1"/>
    <col min="11531" max="11531" width="8.44140625" style="18" customWidth="1"/>
    <col min="11532" max="11532" width="8.109375" style="18" customWidth="1"/>
    <col min="11533" max="11533" width="8.44140625" style="18" customWidth="1"/>
    <col min="11534" max="11776" width="11.44140625" style="18"/>
    <col min="11777" max="11777" width="1" style="18" customWidth="1"/>
    <col min="11778" max="11778" width="19.33203125" style="18" customWidth="1"/>
    <col min="11779" max="11779" width="11.109375" style="18" customWidth="1"/>
    <col min="11780" max="11780" width="7.6640625" style="18" customWidth="1"/>
    <col min="11781" max="11782" width="8.44140625" style="18" customWidth="1"/>
    <col min="11783" max="11783" width="9.109375" style="18" customWidth="1"/>
    <col min="11784" max="11784" width="8.44140625" style="18" customWidth="1"/>
    <col min="11785" max="11786" width="7.6640625" style="18" customWidth="1"/>
    <col min="11787" max="11787" width="8.44140625" style="18" customWidth="1"/>
    <col min="11788" max="11788" width="8.109375" style="18" customWidth="1"/>
    <col min="11789" max="11789" width="8.44140625" style="18" customWidth="1"/>
    <col min="11790" max="12032" width="11.44140625" style="18"/>
    <col min="12033" max="12033" width="1" style="18" customWidth="1"/>
    <col min="12034" max="12034" width="19.33203125" style="18" customWidth="1"/>
    <col min="12035" max="12035" width="11.109375" style="18" customWidth="1"/>
    <col min="12036" max="12036" width="7.6640625" style="18" customWidth="1"/>
    <col min="12037" max="12038" width="8.44140625" style="18" customWidth="1"/>
    <col min="12039" max="12039" width="9.109375" style="18" customWidth="1"/>
    <col min="12040" max="12040" width="8.44140625" style="18" customWidth="1"/>
    <col min="12041" max="12042" width="7.6640625" style="18" customWidth="1"/>
    <col min="12043" max="12043" width="8.44140625" style="18" customWidth="1"/>
    <col min="12044" max="12044" width="8.109375" style="18" customWidth="1"/>
    <col min="12045" max="12045" width="8.44140625" style="18" customWidth="1"/>
    <col min="12046" max="12288" width="11.44140625" style="18"/>
    <col min="12289" max="12289" width="1" style="18" customWidth="1"/>
    <col min="12290" max="12290" width="19.33203125" style="18" customWidth="1"/>
    <col min="12291" max="12291" width="11.109375" style="18" customWidth="1"/>
    <col min="12292" max="12292" width="7.6640625" style="18" customWidth="1"/>
    <col min="12293" max="12294" width="8.44140625" style="18" customWidth="1"/>
    <col min="12295" max="12295" width="9.109375" style="18" customWidth="1"/>
    <col min="12296" max="12296" width="8.44140625" style="18" customWidth="1"/>
    <col min="12297" max="12298" width="7.6640625" style="18" customWidth="1"/>
    <col min="12299" max="12299" width="8.44140625" style="18" customWidth="1"/>
    <col min="12300" max="12300" width="8.109375" style="18" customWidth="1"/>
    <col min="12301" max="12301" width="8.44140625" style="18" customWidth="1"/>
    <col min="12302" max="12544" width="11.44140625" style="18"/>
    <col min="12545" max="12545" width="1" style="18" customWidth="1"/>
    <col min="12546" max="12546" width="19.33203125" style="18" customWidth="1"/>
    <col min="12547" max="12547" width="11.109375" style="18" customWidth="1"/>
    <col min="12548" max="12548" width="7.6640625" style="18" customWidth="1"/>
    <col min="12549" max="12550" width="8.44140625" style="18" customWidth="1"/>
    <col min="12551" max="12551" width="9.109375" style="18" customWidth="1"/>
    <col min="12552" max="12552" width="8.44140625" style="18" customWidth="1"/>
    <col min="12553" max="12554" width="7.6640625" style="18" customWidth="1"/>
    <col min="12555" max="12555" width="8.44140625" style="18" customWidth="1"/>
    <col min="12556" max="12556" width="8.109375" style="18" customWidth="1"/>
    <col min="12557" max="12557" width="8.44140625" style="18" customWidth="1"/>
    <col min="12558" max="12800" width="11.44140625" style="18"/>
    <col min="12801" max="12801" width="1" style="18" customWidth="1"/>
    <col min="12802" max="12802" width="19.33203125" style="18" customWidth="1"/>
    <col min="12803" max="12803" width="11.109375" style="18" customWidth="1"/>
    <col min="12804" max="12804" width="7.6640625" style="18" customWidth="1"/>
    <col min="12805" max="12806" width="8.44140625" style="18" customWidth="1"/>
    <col min="12807" max="12807" width="9.109375" style="18" customWidth="1"/>
    <col min="12808" max="12808" width="8.44140625" style="18" customWidth="1"/>
    <col min="12809" max="12810" width="7.6640625" style="18" customWidth="1"/>
    <col min="12811" max="12811" width="8.44140625" style="18" customWidth="1"/>
    <col min="12812" max="12812" width="8.109375" style="18" customWidth="1"/>
    <col min="12813" max="12813" width="8.44140625" style="18" customWidth="1"/>
    <col min="12814" max="13056" width="11.44140625" style="18"/>
    <col min="13057" max="13057" width="1" style="18" customWidth="1"/>
    <col min="13058" max="13058" width="19.33203125" style="18" customWidth="1"/>
    <col min="13059" max="13059" width="11.109375" style="18" customWidth="1"/>
    <col min="13060" max="13060" width="7.6640625" style="18" customWidth="1"/>
    <col min="13061" max="13062" width="8.44140625" style="18" customWidth="1"/>
    <col min="13063" max="13063" width="9.109375" style="18" customWidth="1"/>
    <col min="13064" max="13064" width="8.44140625" style="18" customWidth="1"/>
    <col min="13065" max="13066" width="7.6640625" style="18" customWidth="1"/>
    <col min="13067" max="13067" width="8.44140625" style="18" customWidth="1"/>
    <col min="13068" max="13068" width="8.109375" style="18" customWidth="1"/>
    <col min="13069" max="13069" width="8.44140625" style="18" customWidth="1"/>
    <col min="13070" max="13312" width="11.44140625" style="18"/>
    <col min="13313" max="13313" width="1" style="18" customWidth="1"/>
    <col min="13314" max="13314" width="19.33203125" style="18" customWidth="1"/>
    <col min="13315" max="13315" width="11.109375" style="18" customWidth="1"/>
    <col min="13316" max="13316" width="7.6640625" style="18" customWidth="1"/>
    <col min="13317" max="13318" width="8.44140625" style="18" customWidth="1"/>
    <col min="13319" max="13319" width="9.109375" style="18" customWidth="1"/>
    <col min="13320" max="13320" width="8.44140625" style="18" customWidth="1"/>
    <col min="13321" max="13322" width="7.6640625" style="18" customWidth="1"/>
    <col min="13323" max="13323" width="8.44140625" style="18" customWidth="1"/>
    <col min="13324" max="13324" width="8.109375" style="18" customWidth="1"/>
    <col min="13325" max="13325" width="8.44140625" style="18" customWidth="1"/>
    <col min="13326" max="13568" width="11.44140625" style="18"/>
    <col min="13569" max="13569" width="1" style="18" customWidth="1"/>
    <col min="13570" max="13570" width="19.33203125" style="18" customWidth="1"/>
    <col min="13571" max="13571" width="11.109375" style="18" customWidth="1"/>
    <col min="13572" max="13572" width="7.6640625" style="18" customWidth="1"/>
    <col min="13573" max="13574" width="8.44140625" style="18" customWidth="1"/>
    <col min="13575" max="13575" width="9.109375" style="18" customWidth="1"/>
    <col min="13576" max="13576" width="8.44140625" style="18" customWidth="1"/>
    <col min="13577" max="13578" width="7.6640625" style="18" customWidth="1"/>
    <col min="13579" max="13579" width="8.44140625" style="18" customWidth="1"/>
    <col min="13580" max="13580" width="8.109375" style="18" customWidth="1"/>
    <col min="13581" max="13581" width="8.44140625" style="18" customWidth="1"/>
    <col min="13582" max="13824" width="11.44140625" style="18"/>
    <col min="13825" max="13825" width="1" style="18" customWidth="1"/>
    <col min="13826" max="13826" width="19.33203125" style="18" customWidth="1"/>
    <col min="13827" max="13827" width="11.109375" style="18" customWidth="1"/>
    <col min="13828" max="13828" width="7.6640625" style="18" customWidth="1"/>
    <col min="13829" max="13830" width="8.44140625" style="18" customWidth="1"/>
    <col min="13831" max="13831" width="9.109375" style="18" customWidth="1"/>
    <col min="13832" max="13832" width="8.44140625" style="18" customWidth="1"/>
    <col min="13833" max="13834" width="7.6640625" style="18" customWidth="1"/>
    <col min="13835" max="13835" width="8.44140625" style="18" customWidth="1"/>
    <col min="13836" max="13836" width="8.109375" style="18" customWidth="1"/>
    <col min="13837" max="13837" width="8.44140625" style="18" customWidth="1"/>
    <col min="13838" max="14080" width="11.44140625" style="18"/>
    <col min="14081" max="14081" width="1" style="18" customWidth="1"/>
    <col min="14082" max="14082" width="19.33203125" style="18" customWidth="1"/>
    <col min="14083" max="14083" width="11.109375" style="18" customWidth="1"/>
    <col min="14084" max="14084" width="7.6640625" style="18" customWidth="1"/>
    <col min="14085" max="14086" width="8.44140625" style="18" customWidth="1"/>
    <col min="14087" max="14087" width="9.109375" style="18" customWidth="1"/>
    <col min="14088" max="14088" width="8.44140625" style="18" customWidth="1"/>
    <col min="14089" max="14090" width="7.6640625" style="18" customWidth="1"/>
    <col min="14091" max="14091" width="8.44140625" style="18" customWidth="1"/>
    <col min="14092" max="14092" width="8.109375" style="18" customWidth="1"/>
    <col min="14093" max="14093" width="8.44140625" style="18" customWidth="1"/>
    <col min="14094" max="14336" width="11.44140625" style="18"/>
    <col min="14337" max="14337" width="1" style="18" customWidth="1"/>
    <col min="14338" max="14338" width="19.33203125" style="18" customWidth="1"/>
    <col min="14339" max="14339" width="11.109375" style="18" customWidth="1"/>
    <col min="14340" max="14340" width="7.6640625" style="18" customWidth="1"/>
    <col min="14341" max="14342" width="8.44140625" style="18" customWidth="1"/>
    <col min="14343" max="14343" width="9.109375" style="18" customWidth="1"/>
    <col min="14344" max="14344" width="8.44140625" style="18" customWidth="1"/>
    <col min="14345" max="14346" width="7.6640625" style="18" customWidth="1"/>
    <col min="14347" max="14347" width="8.44140625" style="18" customWidth="1"/>
    <col min="14348" max="14348" width="8.109375" style="18" customWidth="1"/>
    <col min="14349" max="14349" width="8.44140625" style="18" customWidth="1"/>
    <col min="14350" max="14592" width="11.44140625" style="18"/>
    <col min="14593" max="14593" width="1" style="18" customWidth="1"/>
    <col min="14594" max="14594" width="19.33203125" style="18" customWidth="1"/>
    <col min="14595" max="14595" width="11.109375" style="18" customWidth="1"/>
    <col min="14596" max="14596" width="7.6640625" style="18" customWidth="1"/>
    <col min="14597" max="14598" width="8.44140625" style="18" customWidth="1"/>
    <col min="14599" max="14599" width="9.109375" style="18" customWidth="1"/>
    <col min="14600" max="14600" width="8.44140625" style="18" customWidth="1"/>
    <col min="14601" max="14602" width="7.6640625" style="18" customWidth="1"/>
    <col min="14603" max="14603" width="8.44140625" style="18" customWidth="1"/>
    <col min="14604" max="14604" width="8.109375" style="18" customWidth="1"/>
    <col min="14605" max="14605" width="8.44140625" style="18" customWidth="1"/>
    <col min="14606" max="14848" width="11.44140625" style="18"/>
    <col min="14849" max="14849" width="1" style="18" customWidth="1"/>
    <col min="14850" max="14850" width="19.33203125" style="18" customWidth="1"/>
    <col min="14851" max="14851" width="11.109375" style="18" customWidth="1"/>
    <col min="14852" max="14852" width="7.6640625" style="18" customWidth="1"/>
    <col min="14853" max="14854" width="8.44140625" style="18" customWidth="1"/>
    <col min="14855" max="14855" width="9.109375" style="18" customWidth="1"/>
    <col min="14856" max="14856" width="8.44140625" style="18" customWidth="1"/>
    <col min="14857" max="14858" width="7.6640625" style="18" customWidth="1"/>
    <col min="14859" max="14859" width="8.44140625" style="18" customWidth="1"/>
    <col min="14860" max="14860" width="8.109375" style="18" customWidth="1"/>
    <col min="14861" max="14861" width="8.44140625" style="18" customWidth="1"/>
    <col min="14862" max="15104" width="11.44140625" style="18"/>
    <col min="15105" max="15105" width="1" style="18" customWidth="1"/>
    <col min="15106" max="15106" width="19.33203125" style="18" customWidth="1"/>
    <col min="15107" max="15107" width="11.109375" style="18" customWidth="1"/>
    <col min="15108" max="15108" width="7.6640625" style="18" customWidth="1"/>
    <col min="15109" max="15110" width="8.44140625" style="18" customWidth="1"/>
    <col min="15111" max="15111" width="9.109375" style="18" customWidth="1"/>
    <col min="15112" max="15112" width="8.44140625" style="18" customWidth="1"/>
    <col min="15113" max="15114" width="7.6640625" style="18" customWidth="1"/>
    <col min="15115" max="15115" width="8.44140625" style="18" customWidth="1"/>
    <col min="15116" max="15116" width="8.109375" style="18" customWidth="1"/>
    <col min="15117" max="15117" width="8.44140625" style="18" customWidth="1"/>
    <col min="15118" max="15360" width="11.44140625" style="18"/>
    <col min="15361" max="15361" width="1" style="18" customWidth="1"/>
    <col min="15362" max="15362" width="19.33203125" style="18" customWidth="1"/>
    <col min="15363" max="15363" width="11.109375" style="18" customWidth="1"/>
    <col min="15364" max="15364" width="7.6640625" style="18" customWidth="1"/>
    <col min="15365" max="15366" width="8.44140625" style="18" customWidth="1"/>
    <col min="15367" max="15367" width="9.109375" style="18" customWidth="1"/>
    <col min="15368" max="15368" width="8.44140625" style="18" customWidth="1"/>
    <col min="15369" max="15370" width="7.6640625" style="18" customWidth="1"/>
    <col min="15371" max="15371" width="8.44140625" style="18" customWidth="1"/>
    <col min="15372" max="15372" width="8.109375" style="18" customWidth="1"/>
    <col min="15373" max="15373" width="8.44140625" style="18" customWidth="1"/>
    <col min="15374" max="15616" width="11.44140625" style="18"/>
    <col min="15617" max="15617" width="1" style="18" customWidth="1"/>
    <col min="15618" max="15618" width="19.33203125" style="18" customWidth="1"/>
    <col min="15619" max="15619" width="11.109375" style="18" customWidth="1"/>
    <col min="15620" max="15620" width="7.6640625" style="18" customWidth="1"/>
    <col min="15621" max="15622" width="8.44140625" style="18" customWidth="1"/>
    <col min="15623" max="15623" width="9.109375" style="18" customWidth="1"/>
    <col min="15624" max="15624" width="8.44140625" style="18" customWidth="1"/>
    <col min="15625" max="15626" width="7.6640625" style="18" customWidth="1"/>
    <col min="15627" max="15627" width="8.44140625" style="18" customWidth="1"/>
    <col min="15628" max="15628" width="8.109375" style="18" customWidth="1"/>
    <col min="15629" max="15629" width="8.44140625" style="18" customWidth="1"/>
    <col min="15630" max="15872" width="11.44140625" style="18"/>
    <col min="15873" max="15873" width="1" style="18" customWidth="1"/>
    <col min="15874" max="15874" width="19.33203125" style="18" customWidth="1"/>
    <col min="15875" max="15875" width="11.109375" style="18" customWidth="1"/>
    <col min="15876" max="15876" width="7.6640625" style="18" customWidth="1"/>
    <col min="15877" max="15878" width="8.44140625" style="18" customWidth="1"/>
    <col min="15879" max="15879" width="9.109375" style="18" customWidth="1"/>
    <col min="15880" max="15880" width="8.44140625" style="18" customWidth="1"/>
    <col min="15881" max="15882" width="7.6640625" style="18" customWidth="1"/>
    <col min="15883" max="15883" width="8.44140625" style="18" customWidth="1"/>
    <col min="15884" max="15884" width="8.109375" style="18" customWidth="1"/>
    <col min="15885" max="15885" width="8.44140625" style="18" customWidth="1"/>
    <col min="15886" max="16128" width="11.44140625" style="18"/>
    <col min="16129" max="16129" width="1" style="18" customWidth="1"/>
    <col min="16130" max="16130" width="19.33203125" style="18" customWidth="1"/>
    <col min="16131" max="16131" width="11.109375" style="18" customWidth="1"/>
    <col min="16132" max="16132" width="7.6640625" style="18" customWidth="1"/>
    <col min="16133" max="16134" width="8.44140625" style="18" customWidth="1"/>
    <col min="16135" max="16135" width="9.109375" style="18" customWidth="1"/>
    <col min="16136" max="16136" width="8.44140625" style="18" customWidth="1"/>
    <col min="16137" max="16138" width="7.6640625" style="18" customWidth="1"/>
    <col min="16139" max="16139" width="8.44140625" style="18" customWidth="1"/>
    <col min="16140" max="16140" width="8.109375" style="18" customWidth="1"/>
    <col min="16141" max="16141" width="8.44140625" style="18" customWidth="1"/>
    <col min="16142" max="16384" width="11.44140625" style="18"/>
  </cols>
  <sheetData>
    <row r="1" spans="2:15" ht="16.350000000000001" customHeight="1"/>
    <row r="2" spans="2:15" ht="16.350000000000001" customHeight="1"/>
    <row r="3" spans="2:15" ht="16.2" customHeight="1"/>
    <row r="4" spans="2:15" ht="16.2" customHeight="1">
      <c r="C4" s="19"/>
    </row>
    <row r="5" spans="2:15" ht="16.2" customHeight="1">
      <c r="C5" s="19"/>
    </row>
    <row r="6" spans="2:15" ht="16.2" customHeight="1">
      <c r="B6" s="39" t="s">
        <v>16</v>
      </c>
      <c r="C6" s="19"/>
    </row>
    <row r="7" spans="2:15" ht="17.100000000000001" customHeight="1">
      <c r="B7" s="40" t="s">
        <v>169</v>
      </c>
      <c r="C7" s="19"/>
    </row>
    <row r="8" spans="2:15" ht="16.2" customHeight="1">
      <c r="B8" s="20"/>
      <c r="C8" s="19"/>
    </row>
    <row r="9" spans="2:15" ht="16.5" customHeight="1"/>
    <row r="10" spans="2:15" ht="22.5" customHeight="1">
      <c r="B10" s="127" t="s">
        <v>127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9"/>
    </row>
    <row r="11" spans="2:15" ht="9.9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2:15" s="22" customFormat="1" ht="28.5" customHeight="1">
      <c r="B12" s="41" t="s">
        <v>60</v>
      </c>
      <c r="C12" s="41"/>
      <c r="D12" s="86" t="s">
        <v>4</v>
      </c>
      <c r="E12" s="86" t="s">
        <v>5</v>
      </c>
      <c r="F12" s="86" t="s">
        <v>6</v>
      </c>
      <c r="G12" s="86" t="s">
        <v>7</v>
      </c>
      <c r="H12" s="86" t="s">
        <v>8</v>
      </c>
      <c r="I12" s="86" t="s">
        <v>9</v>
      </c>
      <c r="J12" s="86" t="s">
        <v>10</v>
      </c>
      <c r="K12" s="86" t="s">
        <v>11</v>
      </c>
      <c r="L12" s="72" t="s">
        <v>61</v>
      </c>
      <c r="M12" s="41" t="s">
        <v>3</v>
      </c>
    </row>
    <row r="13" spans="2:15" s="22" customFormat="1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spans="2:15" s="22" customFormat="1" ht="16.5" customHeight="1">
      <c r="B14" s="82" t="s">
        <v>62</v>
      </c>
      <c r="C14" s="25"/>
      <c r="D14" s="44">
        <v>52</v>
      </c>
      <c r="E14" s="44">
        <v>630</v>
      </c>
      <c r="F14" s="44">
        <v>267</v>
      </c>
      <c r="G14" s="44">
        <v>662</v>
      </c>
      <c r="H14" s="44">
        <v>172</v>
      </c>
      <c r="I14" s="44">
        <v>54</v>
      </c>
      <c r="J14" s="44">
        <v>305</v>
      </c>
      <c r="K14" s="44">
        <v>1094</v>
      </c>
      <c r="L14" s="44">
        <v>62</v>
      </c>
      <c r="M14" s="45">
        <f t="shared" ref="M14:M22" si="0">SUM(D14:L14)</f>
        <v>3298</v>
      </c>
      <c r="O14" s="26"/>
    </row>
    <row r="15" spans="2:15" s="26" customFormat="1" ht="16.5" customHeight="1">
      <c r="B15" s="82" t="s">
        <v>63</v>
      </c>
      <c r="C15" s="27"/>
      <c r="D15" s="44">
        <v>1595</v>
      </c>
      <c r="E15" s="44">
        <v>2102</v>
      </c>
      <c r="F15" s="44">
        <v>1529</v>
      </c>
      <c r="G15" s="44">
        <v>2373</v>
      </c>
      <c r="H15" s="44">
        <v>607</v>
      </c>
      <c r="I15" s="44">
        <v>1188</v>
      </c>
      <c r="J15" s="44">
        <v>3789</v>
      </c>
      <c r="K15" s="44">
        <v>4460</v>
      </c>
      <c r="L15" s="44">
        <v>1500</v>
      </c>
      <c r="M15" s="45">
        <f t="shared" si="0"/>
        <v>19143</v>
      </c>
    </row>
    <row r="16" spans="2:15" s="26" customFormat="1" ht="16.5" customHeight="1">
      <c r="B16" s="82" t="s">
        <v>64</v>
      </c>
      <c r="C16" s="27"/>
      <c r="D16" s="44">
        <v>474</v>
      </c>
      <c r="E16" s="44">
        <v>1044</v>
      </c>
      <c r="F16" s="44">
        <v>686</v>
      </c>
      <c r="G16" s="44">
        <v>1015</v>
      </c>
      <c r="H16" s="44">
        <v>354</v>
      </c>
      <c r="I16" s="44">
        <v>459</v>
      </c>
      <c r="J16" s="44">
        <v>2388</v>
      </c>
      <c r="K16" s="44">
        <v>2242</v>
      </c>
      <c r="L16" s="44">
        <v>249</v>
      </c>
      <c r="M16" s="45">
        <f>SUM(D16:L16)</f>
        <v>8911</v>
      </c>
    </row>
    <row r="17" spans="2:14" s="26" customFormat="1" ht="16.5" customHeight="1">
      <c r="B17" s="82" t="s">
        <v>65</v>
      </c>
      <c r="C17" s="27"/>
      <c r="D17" s="44">
        <v>151</v>
      </c>
      <c r="E17" s="44">
        <v>4328</v>
      </c>
      <c r="F17" s="44">
        <v>1869</v>
      </c>
      <c r="G17" s="44">
        <v>279</v>
      </c>
      <c r="H17" s="44">
        <v>121</v>
      </c>
      <c r="I17" s="44">
        <v>487</v>
      </c>
      <c r="J17" s="44">
        <v>328</v>
      </c>
      <c r="K17" s="44">
        <v>732</v>
      </c>
      <c r="L17" s="44">
        <v>111</v>
      </c>
      <c r="M17" s="45">
        <f>SUM(D17:L17)</f>
        <v>8406</v>
      </c>
    </row>
    <row r="18" spans="2:14" s="26" customFormat="1" ht="16.5" customHeight="1">
      <c r="B18" s="82" t="s">
        <v>66</v>
      </c>
      <c r="C18" s="27"/>
      <c r="D18" s="44">
        <v>318</v>
      </c>
      <c r="E18" s="44">
        <v>687</v>
      </c>
      <c r="F18" s="44">
        <v>342</v>
      </c>
      <c r="G18" s="44">
        <v>791</v>
      </c>
      <c r="H18" s="44">
        <v>134</v>
      </c>
      <c r="I18" s="44">
        <v>158</v>
      </c>
      <c r="J18" s="44">
        <v>1385</v>
      </c>
      <c r="K18" s="44">
        <v>1899</v>
      </c>
      <c r="L18" s="44">
        <v>90</v>
      </c>
      <c r="M18" s="45">
        <f>SUM(D18:L18)</f>
        <v>5804</v>
      </c>
    </row>
    <row r="19" spans="2:14" s="26" customFormat="1" ht="16.5" customHeight="1">
      <c r="B19" s="82" t="s">
        <v>67</v>
      </c>
      <c r="C19" s="27"/>
      <c r="D19" s="44">
        <v>247</v>
      </c>
      <c r="E19" s="44">
        <v>560</v>
      </c>
      <c r="F19" s="44">
        <v>228</v>
      </c>
      <c r="G19" s="44">
        <v>454</v>
      </c>
      <c r="H19" s="44">
        <v>282</v>
      </c>
      <c r="I19" s="44">
        <v>175</v>
      </c>
      <c r="J19" s="44">
        <v>1179</v>
      </c>
      <c r="K19" s="44">
        <v>3065</v>
      </c>
      <c r="L19" s="44">
        <v>1165</v>
      </c>
      <c r="M19" s="45">
        <f>SUM(D19:L19)</f>
        <v>7355</v>
      </c>
    </row>
    <row r="20" spans="2:14" s="26" customFormat="1" ht="16.5" customHeight="1">
      <c r="B20" s="82" t="s">
        <v>68</v>
      </c>
      <c r="C20" s="27"/>
      <c r="D20" s="44">
        <v>899</v>
      </c>
      <c r="E20" s="44">
        <v>758</v>
      </c>
      <c r="F20" s="44">
        <v>518</v>
      </c>
      <c r="G20" s="44">
        <v>1274</v>
      </c>
      <c r="H20" s="44">
        <v>309</v>
      </c>
      <c r="I20" s="44">
        <v>596</v>
      </c>
      <c r="J20" s="44">
        <v>2315</v>
      </c>
      <c r="K20" s="44">
        <v>3171</v>
      </c>
      <c r="L20" s="44">
        <v>184</v>
      </c>
      <c r="M20" s="45">
        <f t="shared" si="0"/>
        <v>10024</v>
      </c>
    </row>
    <row r="21" spans="2:14" s="26" customFormat="1" ht="16.5" customHeight="1">
      <c r="B21" s="82" t="s">
        <v>69</v>
      </c>
      <c r="C21" s="27"/>
      <c r="D21" s="44">
        <v>666</v>
      </c>
      <c r="E21" s="44">
        <v>689</v>
      </c>
      <c r="F21" s="44">
        <v>468</v>
      </c>
      <c r="G21" s="44">
        <v>749</v>
      </c>
      <c r="H21" s="44">
        <v>206</v>
      </c>
      <c r="I21" s="44">
        <v>224</v>
      </c>
      <c r="J21" s="44">
        <v>3965</v>
      </c>
      <c r="K21" s="44">
        <v>2521</v>
      </c>
      <c r="L21" s="44">
        <v>3003</v>
      </c>
      <c r="M21" s="45">
        <f t="shared" si="0"/>
        <v>12491</v>
      </c>
    </row>
    <row r="22" spans="2:14" s="26" customFormat="1" ht="16.5" customHeight="1">
      <c r="B22" s="82" t="s">
        <v>70</v>
      </c>
      <c r="C22" s="27"/>
      <c r="D22" s="44">
        <v>259</v>
      </c>
      <c r="E22" s="44">
        <v>149</v>
      </c>
      <c r="F22" s="44">
        <v>91</v>
      </c>
      <c r="G22" s="44">
        <v>467</v>
      </c>
      <c r="H22" s="44">
        <v>43</v>
      </c>
      <c r="I22" s="44">
        <v>63</v>
      </c>
      <c r="J22" s="44">
        <v>365</v>
      </c>
      <c r="K22" s="44">
        <v>533</v>
      </c>
      <c r="L22" s="44">
        <v>119</v>
      </c>
      <c r="M22" s="45">
        <f t="shared" si="0"/>
        <v>2089</v>
      </c>
    </row>
    <row r="23" spans="2:14" s="26" customFormat="1" ht="21" customHeight="1" thickBot="1">
      <c r="B23" s="49" t="s">
        <v>3</v>
      </c>
      <c r="C23" s="49"/>
      <c r="D23" s="50">
        <f t="shared" ref="D23:M23" si="1">SUM(D14:D22)</f>
        <v>4661</v>
      </c>
      <c r="E23" s="50">
        <f t="shared" si="1"/>
        <v>10947</v>
      </c>
      <c r="F23" s="50">
        <f t="shared" si="1"/>
        <v>5998</v>
      </c>
      <c r="G23" s="50">
        <f t="shared" si="1"/>
        <v>8064</v>
      </c>
      <c r="H23" s="50">
        <f t="shared" si="1"/>
        <v>2228</v>
      </c>
      <c r="I23" s="50">
        <f t="shared" si="1"/>
        <v>3404</v>
      </c>
      <c r="J23" s="50">
        <f t="shared" si="1"/>
        <v>16019</v>
      </c>
      <c r="K23" s="50">
        <f t="shared" si="1"/>
        <v>19717</v>
      </c>
      <c r="L23" s="50">
        <f t="shared" si="1"/>
        <v>6483</v>
      </c>
      <c r="M23" s="79">
        <f t="shared" si="1"/>
        <v>77521</v>
      </c>
      <c r="N23" s="28"/>
    </row>
    <row r="24" spans="2:14" s="33" customFormat="1" ht="3" customHeight="1">
      <c r="B24" s="29"/>
      <c r="C24" s="29"/>
      <c r="D24" s="30"/>
      <c r="E24" s="30"/>
      <c r="F24" s="30"/>
      <c r="G24" s="30"/>
      <c r="H24" s="30"/>
      <c r="I24" s="30"/>
      <c r="J24" s="30"/>
      <c r="K24" s="30"/>
      <c r="L24" s="31"/>
      <c r="M24" s="32"/>
    </row>
    <row r="25" spans="2:14" s="33" customFormat="1" ht="13.5" customHeight="1">
      <c r="B25" s="48" t="s">
        <v>168</v>
      </c>
      <c r="C25" s="34"/>
      <c r="D25" s="30"/>
      <c r="E25" s="30"/>
      <c r="F25" s="30"/>
      <c r="G25" s="30"/>
      <c r="H25" s="30"/>
      <c r="I25" s="30"/>
      <c r="J25" s="30"/>
      <c r="K25" s="30"/>
      <c r="L25" s="31"/>
      <c r="M25" s="32"/>
    </row>
    <row r="26" spans="2:14" s="38" customFormat="1" ht="9.9" customHeight="1">
      <c r="B26" s="35"/>
      <c r="C26" s="35"/>
      <c r="D26" s="36"/>
      <c r="E26" s="36"/>
      <c r="F26" s="36"/>
      <c r="G26" s="36"/>
      <c r="H26" s="36"/>
      <c r="I26" s="36"/>
      <c r="J26" s="36"/>
      <c r="K26" s="36"/>
      <c r="L26" s="37"/>
    </row>
    <row r="27" spans="2:14" ht="22.5" customHeight="1">
      <c r="B27" s="127" t="s">
        <v>128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/>
    </row>
    <row r="28" spans="2:14" ht="9.9" customHeight="1"/>
    <row r="44" spans="2:13" ht="12.75" customHeight="1"/>
    <row r="45" spans="2:13" ht="22.5" customHeight="1">
      <c r="B45" s="127" t="s">
        <v>129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/>
    </row>
    <row r="46" spans="2:13" ht="9.9" customHeight="1"/>
  </sheetData>
  <mergeCells count="3">
    <mergeCell ref="B10:M10"/>
    <mergeCell ref="B27:M27"/>
    <mergeCell ref="B45:M45"/>
  </mergeCells>
  <pageMargins left="0" right="0.19685039370078741" top="0" bottom="0" header="0" footer="0.31496062992125984"/>
  <pageSetup paperSize="9" scale="90" orientation="portrait" r:id="rId1"/>
  <headerFooter>
    <oddFooter>&amp;R&amp;"NewsGotT,Normal"&amp;10Servicio de Información y Difusión.&amp;"NewsGotT,Negrita" Año 2023 |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40</vt:i4>
      </vt:variant>
    </vt:vector>
  </HeadingPairs>
  <TitlesOfParts>
    <vt:vector size="57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Índice!Área_de_impresión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'P15'!Área_de_impresión</vt:lpstr>
      <vt:lpstr>'P16'!Área_de_impresión</vt:lpstr>
      <vt:lpstr>'P17'!Área_de_impresión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'P10'!Graf1</vt:lpstr>
      <vt:lpstr>'P11'!Graf1</vt:lpstr>
      <vt:lpstr>'P12'!Graf1</vt:lpstr>
      <vt:lpstr>'P13'!Graf1</vt:lpstr>
      <vt:lpstr>'P14'!Graf1</vt:lpstr>
      <vt:lpstr>'P15'!Graf1</vt:lpstr>
      <vt:lpstr>'P16'!Graf1</vt:lpstr>
      <vt:lpstr>'P17'!Graf1</vt:lpstr>
      <vt:lpstr>'P3'!Graf1</vt:lpstr>
      <vt:lpstr>'P4'!Graf1</vt:lpstr>
      <vt:lpstr>'P5'!Graf1</vt:lpstr>
      <vt:lpstr>'P6'!Graf1</vt:lpstr>
      <vt:lpstr>'P7'!Graf1</vt:lpstr>
      <vt:lpstr>'P8'!Graf1</vt:lpstr>
      <vt:lpstr>'P9'!Graf1</vt:lpstr>
      <vt:lpstr>'P12'!Títulos_a_imprimir</vt:lpstr>
      <vt:lpstr>'P13'!Títulos_a_imprimir</vt:lpstr>
      <vt:lpstr>'P14'!Títulos_a_imprimir</vt:lpstr>
      <vt:lpstr>'P16'!Títulos_a_imprimir</vt:lpstr>
      <vt:lpstr>'P17'!Títulos_a_imprimir</vt:lpstr>
      <vt:lpstr>'P6'!Títulos_a_imprimir</vt:lpstr>
      <vt:lpstr>'P7'!Títulos_a_imprimir</vt:lpstr>
      <vt:lpstr>'P8'!Títulos_a_imprimir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2025-06-26T09:29:51Z</dcterms:modified>
</cp:coreProperties>
</file>