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1A1701B-86A4-4A4B-98A1-650B970DE7A9}" xr6:coauthVersionLast="47" xr6:coauthVersionMax="47" xr10:uidLastSave="{00000000-0000-0000-0000-000000000000}"/>
  <bookViews>
    <workbookView xWindow="-110" yWindow="-110" windowWidth="19420" windowHeight="10300" xr2:uid="{C825ADF9-9571-48D2-92A6-104E47D576D4}"/>
  </bookViews>
  <sheets>
    <sheet name="Portada" sheetId="1" r:id="rId1"/>
    <sheet name="Índice" sheetId="4" r:id="rId2"/>
    <sheet name="P3" sheetId="7" r:id="rId3"/>
    <sheet name="P5" sheetId="8" r:id="rId4"/>
    <sheet name="P6" sheetId="9" r:id="rId5"/>
    <sheet name="P7" sheetId="10" r:id="rId6"/>
    <sheet name="P8" sheetId="11" r:id="rId7"/>
    <sheet name="P9" sheetId="12" r:id="rId8"/>
    <sheet name="P10" sheetId="27" r:id="rId9"/>
    <sheet name="P11" sheetId="28" r:id="rId10"/>
    <sheet name="P12" sheetId="13" r:id="rId11"/>
    <sheet name="P13" sheetId="14" r:id="rId12"/>
    <sheet name="P14" sheetId="16" r:id="rId13"/>
    <sheet name="P15" sheetId="26" r:id="rId14"/>
    <sheet name="P16" sheetId="17" r:id="rId15"/>
    <sheet name="P18" sheetId="23" r:id="rId16"/>
    <sheet name="P19" sheetId="18" r:id="rId17"/>
    <sheet name="P21-Anexo" sheetId="20" r:id="rId18"/>
  </sheets>
  <definedNames>
    <definedName name="_xlnm.Print_Area" localSheetId="1">Índice!$A$1:$M$55</definedName>
    <definedName name="_xlnm.Print_Area" localSheetId="8">'P10'!$A$1:$R$46</definedName>
    <definedName name="_xlnm.Print_Area" localSheetId="9">'P11'!$A$1:$R$46</definedName>
    <definedName name="_xlnm.Print_Area" localSheetId="10">'P12'!$A$1:$M$78</definedName>
    <definedName name="_xlnm.Print_Area" localSheetId="11">'P13'!$A$1:$M$78</definedName>
    <definedName name="_xlnm.Print_Area" localSheetId="12">'P14'!$A$1:$K$73</definedName>
    <definedName name="_xlnm.Print_Area" localSheetId="13">'P15'!$A$1:$L$50</definedName>
    <definedName name="_xlnm.Print_Area" localSheetId="14">'P16'!$A$1:$O$47</definedName>
    <definedName name="_xlnm.Print_Area" localSheetId="15">'P18'!$A$1:$K$71</definedName>
    <definedName name="_xlnm.Print_Area" localSheetId="16">'P19'!$A$1:$Q$75</definedName>
    <definedName name="_xlnm.Print_Area" localSheetId="17">'P21-Anexo'!$A$1:$M$58</definedName>
    <definedName name="_xlnm.Print_Area" localSheetId="2">'P3'!$A$1:$S$76</definedName>
    <definedName name="_xlnm.Print_Area" localSheetId="3">'P5'!$A$1:$K$73</definedName>
    <definedName name="_xlnm.Print_Area" localSheetId="4">'P6'!$A$1:$L$72</definedName>
    <definedName name="_xlnm.Print_Area" localSheetId="5">'P7'!$A$1:$L$72</definedName>
    <definedName name="_xlnm.Print_Area" localSheetId="6">'P8'!$A$1:$L$72</definedName>
    <definedName name="_xlnm.Print_Area" localSheetId="7">'P9'!$A$1:$M$77</definedName>
    <definedName name="_xlnm.Print_Area" localSheetId="0">Portada!$A$1:$K$57</definedName>
    <definedName name="_xlnm.Print_Titles" localSheetId="8">'P10'!$1:$12</definedName>
    <definedName name="_xlnm.Print_Titles" localSheetId="9">'P11'!$1:$12</definedName>
    <definedName name="_xlnm.Print_Titles" localSheetId="10">'P12'!$1:$12</definedName>
    <definedName name="_xlnm.Print_Titles" localSheetId="11">'P13'!$1:$12</definedName>
    <definedName name="_xlnm.Print_Titles" localSheetId="12">'P14'!$1:$13</definedName>
    <definedName name="_xlnm.Print_Titles" localSheetId="13">'P15'!$1:$14</definedName>
    <definedName name="_xlnm.Print_Titles" localSheetId="14">'P16'!$1:$14</definedName>
    <definedName name="_xlnm.Print_Titles" localSheetId="15">'P18'!$1:$13</definedName>
    <definedName name="_xlnm.Print_Titles" localSheetId="16">'P19'!$1:$12</definedName>
    <definedName name="_xlnm.Print_Titles" localSheetId="2">'P3'!$1:$12</definedName>
    <definedName name="_xlnm.Print_Titles" localSheetId="3">'P5'!$1:$13</definedName>
    <definedName name="_xlnm.Print_Titles" localSheetId="4">'P6'!$1:$13</definedName>
    <definedName name="_xlnm.Print_Titles" localSheetId="5">'P7'!$1:$13</definedName>
    <definedName name="_xlnm.Print_Titles" localSheetId="6">'P8'!$1:$13</definedName>
    <definedName name="_xlnm.Print_Titles" localSheetId="7">'P9'!$1:$12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0" l="1"/>
  <c r="K53" i="10"/>
  <c r="J53" i="10"/>
  <c r="I53" i="10"/>
  <c r="H53" i="10"/>
  <c r="G53" i="10"/>
  <c r="J37" i="17"/>
  <c r="L37" i="17"/>
  <c r="K37" i="17"/>
  <c r="L22" i="17"/>
  <c r="N22" i="17" s="1"/>
  <c r="O22" i="17" l="1"/>
  <c r="M22" i="17"/>
  <c r="R191" i="28" l="1"/>
  <c r="Q28" i="28"/>
  <c r="P28" i="28"/>
  <c r="O28" i="28"/>
  <c r="N28" i="28"/>
  <c r="M28" i="28"/>
  <c r="L28" i="28"/>
  <c r="K28" i="28"/>
  <c r="J28" i="28"/>
  <c r="I28" i="28"/>
  <c r="H28" i="28"/>
  <c r="G28" i="28"/>
  <c r="F28" i="28"/>
  <c r="R27" i="28"/>
  <c r="R26" i="28"/>
  <c r="R24" i="28"/>
  <c r="R22" i="28"/>
  <c r="R20" i="28"/>
  <c r="R18" i="28"/>
  <c r="R16" i="28"/>
  <c r="R14" i="28"/>
  <c r="G28" i="27"/>
  <c r="H28" i="27"/>
  <c r="I28" i="27"/>
  <c r="J28" i="27"/>
  <c r="K28" i="27"/>
  <c r="L28" i="27"/>
  <c r="M28" i="27"/>
  <c r="N28" i="27"/>
  <c r="O28" i="27"/>
  <c r="P28" i="27"/>
  <c r="Q28" i="27"/>
  <c r="F28" i="27"/>
  <c r="R191" i="27"/>
  <c r="R27" i="27"/>
  <c r="R26" i="27"/>
  <c r="R24" i="27"/>
  <c r="R22" i="27"/>
  <c r="R20" i="27"/>
  <c r="R18" i="27"/>
  <c r="R16" i="27"/>
  <c r="R14" i="27"/>
  <c r="R28" i="27" s="1"/>
  <c r="J20" i="26"/>
  <c r="K20" i="26"/>
  <c r="L20" i="26"/>
  <c r="J21" i="26"/>
  <c r="K21" i="26"/>
  <c r="L21" i="26"/>
  <c r="J22" i="26"/>
  <c r="K22" i="26"/>
  <c r="L22" i="26"/>
  <c r="J23" i="26"/>
  <c r="K23" i="26"/>
  <c r="L23" i="26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G32" i="26"/>
  <c r="H32" i="26"/>
  <c r="I32" i="26"/>
  <c r="F32" i="26"/>
  <c r="R28" i="28" l="1"/>
  <c r="L198" i="26" l="1"/>
  <c r="I31" i="26"/>
  <c r="J31" i="26" s="1"/>
  <c r="I30" i="26"/>
  <c r="K30" i="26" s="1"/>
  <c r="I29" i="26"/>
  <c r="K29" i="26" s="1"/>
  <c r="I28" i="26"/>
  <c r="I27" i="26"/>
  <c r="I26" i="26"/>
  <c r="I25" i="26"/>
  <c r="I24" i="26"/>
  <c r="I23" i="26"/>
  <c r="I22" i="26"/>
  <c r="I21" i="26"/>
  <c r="I20" i="26"/>
  <c r="I19" i="26"/>
  <c r="J19" i="26" s="1"/>
  <c r="I18" i="26"/>
  <c r="J18" i="26" s="1"/>
  <c r="I17" i="26"/>
  <c r="I16" i="26"/>
  <c r="K16" i="26" s="1"/>
  <c r="I15" i="26"/>
  <c r="J15" i="26" s="1"/>
  <c r="K15" i="26" l="1"/>
  <c r="L15" i="26" s="1"/>
  <c r="K19" i="26"/>
  <c r="L19" i="26" s="1"/>
  <c r="J16" i="26"/>
  <c r="L16" i="26" s="1"/>
  <c r="K18" i="26"/>
  <c r="L18" i="26" s="1"/>
  <c r="J30" i="26"/>
  <c r="L30" i="26" s="1"/>
  <c r="K32" i="26"/>
  <c r="K31" i="26"/>
  <c r="L31" i="26" s="1"/>
  <c r="J17" i="26"/>
  <c r="K17" i="26"/>
  <c r="J29" i="26"/>
  <c r="L29" i="26" s="1"/>
  <c r="G57" i="23"/>
  <c r="F57" i="23"/>
  <c r="H56" i="23"/>
  <c r="H55" i="23"/>
  <c r="J55" i="23" s="1"/>
  <c r="H53" i="23"/>
  <c r="H51" i="23"/>
  <c r="H49" i="23"/>
  <c r="H47" i="23"/>
  <c r="J47" i="23" s="1"/>
  <c r="H45" i="23"/>
  <c r="H57" i="23" s="1"/>
  <c r="J32" i="26" l="1"/>
  <c r="L32" i="26" s="1"/>
  <c r="L17" i="26"/>
  <c r="I57" i="23"/>
  <c r="J57" i="23"/>
  <c r="I47" i="23"/>
  <c r="K47" i="23" s="1"/>
  <c r="I55" i="23"/>
  <c r="K55" i="23" s="1"/>
  <c r="K57" i="23" l="1"/>
  <c r="L32" i="17"/>
  <c r="M32" i="17" s="1"/>
  <c r="L33" i="17"/>
  <c r="N33" i="17" s="1"/>
  <c r="L34" i="17"/>
  <c r="O34" i="17" s="1"/>
  <c r="L35" i="17"/>
  <c r="O35" i="17" s="1"/>
  <c r="L36" i="17"/>
  <c r="N36" i="17" s="1"/>
  <c r="G27" i="23"/>
  <c r="F27" i="23"/>
  <c r="H26" i="23"/>
  <c r="H23" i="23"/>
  <c r="H21" i="23"/>
  <c r="H19" i="23"/>
  <c r="J36" i="16"/>
  <c r="I36" i="16"/>
  <c r="K36" i="16" s="1"/>
  <c r="I32" i="16"/>
  <c r="J32" i="16"/>
  <c r="K32" i="16" s="1"/>
  <c r="N35" i="17" l="1"/>
  <c r="M35" i="17"/>
  <c r="O32" i="17"/>
  <c r="M33" i="17"/>
  <c r="N32" i="17"/>
  <c r="M36" i="17"/>
  <c r="N34" i="17"/>
  <c r="M34" i="17"/>
  <c r="O36" i="17"/>
  <c r="O33" i="17"/>
  <c r="H15" i="16"/>
  <c r="H53" i="16"/>
  <c r="I53" i="16" s="1"/>
  <c r="M51" i="14"/>
  <c r="M52" i="14"/>
  <c r="M53" i="14"/>
  <c r="M52" i="13"/>
  <c r="M52" i="12"/>
  <c r="M53" i="12"/>
  <c r="K53" i="11"/>
  <c r="F53" i="11" s="1"/>
  <c r="H53" i="11" s="1"/>
  <c r="J53" i="16" l="1"/>
  <c r="K53" i="16" s="1"/>
  <c r="L53" i="11"/>
  <c r="L53" i="9"/>
  <c r="F53" i="9" s="1"/>
  <c r="H53" i="8" l="1"/>
  <c r="I53" i="8" s="1"/>
  <c r="S52" i="7"/>
  <c r="S14" i="7"/>
  <c r="J53" i="8" l="1"/>
  <c r="K53" i="8"/>
  <c r="K202" i="23" l="1"/>
  <c r="H25" i="23"/>
  <c r="I25" i="23" s="1"/>
  <c r="H17" i="23"/>
  <c r="J17" i="23" s="1"/>
  <c r="H15" i="23"/>
  <c r="G54" i="13"/>
  <c r="F54" i="13"/>
  <c r="H54" i="13"/>
  <c r="I54" i="13"/>
  <c r="J54" i="13"/>
  <c r="K54" i="13"/>
  <c r="L54" i="13"/>
  <c r="H27" i="23" l="1"/>
  <c r="J25" i="23"/>
  <c r="K25" i="23" s="1"/>
  <c r="I17" i="23"/>
  <c r="K17" i="23" s="1"/>
  <c r="Q56" i="18"/>
  <c r="P56" i="18"/>
  <c r="M46" i="14"/>
  <c r="M47" i="14"/>
  <c r="M31" i="14"/>
  <c r="M32" i="14"/>
  <c r="M33" i="14"/>
  <c r="M34" i="14"/>
  <c r="M35" i="14"/>
  <c r="M28" i="14"/>
  <c r="H28" i="16"/>
  <c r="H46" i="16"/>
  <c r="M45" i="14"/>
  <c r="M27" i="14"/>
  <c r="M45" i="13"/>
  <c r="M27" i="13"/>
  <c r="F54" i="12"/>
  <c r="M45" i="12"/>
  <c r="M27" i="12"/>
  <c r="K47" i="11"/>
  <c r="F47" i="11" s="1"/>
  <c r="K46" i="11"/>
  <c r="F46" i="11" s="1"/>
  <c r="K48" i="11"/>
  <c r="F48" i="11" s="1"/>
  <c r="K28" i="11"/>
  <c r="F28" i="11" s="1"/>
  <c r="L46" i="9"/>
  <c r="L28" i="9"/>
  <c r="H46" i="8"/>
  <c r="H28" i="8"/>
  <c r="G54" i="7"/>
  <c r="S27" i="7"/>
  <c r="S45" i="7"/>
  <c r="L24" i="17"/>
  <c r="O24" i="17" s="1"/>
  <c r="L25" i="17"/>
  <c r="M25" i="17" s="1"/>
  <c r="L26" i="17"/>
  <c r="M26" i="17" s="1"/>
  <c r="L27" i="17"/>
  <c r="M27" i="17" s="1"/>
  <c r="L28" i="17"/>
  <c r="O28" i="17" s="1"/>
  <c r="L29" i="17"/>
  <c r="O29" i="17" s="1"/>
  <c r="L30" i="17"/>
  <c r="O30" i="17" s="1"/>
  <c r="L31" i="17"/>
  <c r="M31" i="17" s="1"/>
  <c r="H29" i="16"/>
  <c r="H32" i="16"/>
  <c r="H36" i="16"/>
  <c r="H35" i="16"/>
  <c r="M31" i="13"/>
  <c r="I31" i="9"/>
  <c r="L23" i="17"/>
  <c r="M23" i="17" s="1"/>
  <c r="M44" i="14"/>
  <c r="L15" i="17"/>
  <c r="N15" i="17" s="1"/>
  <c r="M44" i="13"/>
  <c r="K15" i="11"/>
  <c r="G56" i="18"/>
  <c r="H56" i="18"/>
  <c r="I56" i="18"/>
  <c r="J56" i="18"/>
  <c r="K56" i="18"/>
  <c r="L56" i="18"/>
  <c r="M56" i="18"/>
  <c r="N56" i="18"/>
  <c r="O56" i="18"/>
  <c r="Q222" i="18"/>
  <c r="L17" i="17"/>
  <c r="N17" i="17" s="1"/>
  <c r="L18" i="17"/>
  <c r="O18" i="17" s="1"/>
  <c r="L19" i="17"/>
  <c r="O19" i="17" s="1"/>
  <c r="L20" i="17"/>
  <c r="M20" i="17" s="1"/>
  <c r="L21" i="17"/>
  <c r="O21" i="17" s="1"/>
  <c r="L16" i="17"/>
  <c r="O16" i="17" s="1"/>
  <c r="K221" i="16"/>
  <c r="H54" i="16"/>
  <c r="H52" i="16"/>
  <c r="H50" i="16"/>
  <c r="H48" i="16"/>
  <c r="H47" i="16"/>
  <c r="H45" i="16"/>
  <c r="H44" i="16"/>
  <c r="H42" i="16"/>
  <c r="H41" i="16"/>
  <c r="H39" i="16"/>
  <c r="H38" i="16"/>
  <c r="H34" i="16"/>
  <c r="H33" i="16"/>
  <c r="H31" i="16"/>
  <c r="H27" i="16"/>
  <c r="H25" i="16"/>
  <c r="H24" i="16"/>
  <c r="H23" i="16"/>
  <c r="H22" i="16"/>
  <c r="H19" i="16"/>
  <c r="H18" i="16"/>
  <c r="H17" i="16"/>
  <c r="H16" i="16"/>
  <c r="I15" i="16"/>
  <c r="M223" i="14"/>
  <c r="L54" i="14"/>
  <c r="K54" i="14"/>
  <c r="J54" i="14"/>
  <c r="I54" i="14"/>
  <c r="H54" i="14"/>
  <c r="G54" i="14"/>
  <c r="F54" i="14"/>
  <c r="M50" i="14"/>
  <c r="M49" i="14"/>
  <c r="M43" i="14"/>
  <c r="M41" i="14"/>
  <c r="M40" i="14"/>
  <c r="M38" i="14"/>
  <c r="M37" i="14"/>
  <c r="M30" i="14"/>
  <c r="M26" i="14"/>
  <c r="M24" i="14"/>
  <c r="M23" i="14"/>
  <c r="M22" i="14"/>
  <c r="M21" i="14"/>
  <c r="M20" i="14"/>
  <c r="M18" i="14"/>
  <c r="M17" i="14"/>
  <c r="M16" i="14"/>
  <c r="M15" i="14"/>
  <c r="M14" i="14"/>
  <c r="M223" i="13"/>
  <c r="M53" i="13"/>
  <c r="M51" i="13"/>
  <c r="M50" i="13"/>
  <c r="M49" i="13"/>
  <c r="M47" i="13"/>
  <c r="M46" i="13"/>
  <c r="M43" i="13"/>
  <c r="M41" i="13"/>
  <c r="M40" i="13"/>
  <c r="M38" i="13"/>
  <c r="M37" i="13"/>
  <c r="M35" i="13"/>
  <c r="M34" i="13"/>
  <c r="M33" i="13"/>
  <c r="M32" i="13"/>
  <c r="M30" i="13"/>
  <c r="M28" i="13"/>
  <c r="M26" i="13"/>
  <c r="M24" i="13"/>
  <c r="M23" i="13"/>
  <c r="M22" i="13"/>
  <c r="M21" i="13"/>
  <c r="M20" i="13"/>
  <c r="M18" i="13"/>
  <c r="M17" i="13"/>
  <c r="M16" i="13"/>
  <c r="M15" i="13"/>
  <c r="M14" i="13"/>
  <c r="G54" i="12"/>
  <c r="H54" i="12"/>
  <c r="I54" i="12"/>
  <c r="J54" i="12"/>
  <c r="K54" i="12"/>
  <c r="L54" i="12"/>
  <c r="M14" i="12"/>
  <c r="M51" i="12"/>
  <c r="M50" i="12"/>
  <c r="M49" i="12"/>
  <c r="M47" i="12"/>
  <c r="M46" i="12"/>
  <c r="M44" i="12"/>
  <c r="M43" i="12"/>
  <c r="M41" i="12"/>
  <c r="M40" i="12"/>
  <c r="M38" i="12"/>
  <c r="M37" i="12"/>
  <c r="M35" i="12"/>
  <c r="M34" i="12"/>
  <c r="M33" i="12"/>
  <c r="M32" i="12"/>
  <c r="M31" i="12"/>
  <c r="M30" i="12"/>
  <c r="M28" i="12"/>
  <c r="M26" i="12"/>
  <c r="M24" i="12"/>
  <c r="M23" i="12"/>
  <c r="M22" i="12"/>
  <c r="M21" i="12"/>
  <c r="M20" i="12"/>
  <c r="M18" i="12"/>
  <c r="M17" i="12"/>
  <c r="M16" i="12"/>
  <c r="M15" i="12"/>
  <c r="M222" i="12"/>
  <c r="J55" i="11"/>
  <c r="I55" i="11"/>
  <c r="G55" i="11"/>
  <c r="K54" i="11"/>
  <c r="F54" i="11" s="1"/>
  <c r="K52" i="11"/>
  <c r="F52" i="11" s="1"/>
  <c r="K51" i="11"/>
  <c r="F51" i="11" s="1"/>
  <c r="K50" i="11"/>
  <c r="F50" i="11" s="1"/>
  <c r="K45" i="11"/>
  <c r="F45" i="11" s="1"/>
  <c r="K44" i="11"/>
  <c r="F44" i="11" s="1"/>
  <c r="K42" i="11"/>
  <c r="F42" i="11" s="1"/>
  <c r="K41" i="11"/>
  <c r="F41" i="11" s="1"/>
  <c r="K39" i="11"/>
  <c r="F39" i="11" s="1"/>
  <c r="K38" i="11"/>
  <c r="K36" i="11"/>
  <c r="F36" i="11" s="1"/>
  <c r="K35" i="11"/>
  <c r="F35" i="11" s="1"/>
  <c r="K34" i="11"/>
  <c r="K33" i="11"/>
  <c r="K32" i="11"/>
  <c r="F32" i="11" s="1"/>
  <c r="K31" i="11"/>
  <c r="F31" i="11" s="1"/>
  <c r="K29" i="11"/>
  <c r="K27" i="11"/>
  <c r="F27" i="11" s="1"/>
  <c r="K25" i="11"/>
  <c r="F25" i="11" s="1"/>
  <c r="K24" i="11"/>
  <c r="F24" i="11" s="1"/>
  <c r="K23" i="11"/>
  <c r="F23" i="11" s="1"/>
  <c r="K22" i="11"/>
  <c r="F22" i="11" s="1"/>
  <c r="K21" i="11"/>
  <c r="F21" i="11" s="1"/>
  <c r="K19" i="11"/>
  <c r="F19" i="11" s="1"/>
  <c r="K18" i="11"/>
  <c r="F18" i="11" s="1"/>
  <c r="K17" i="11"/>
  <c r="F17" i="11" s="1"/>
  <c r="K16" i="11"/>
  <c r="L223" i="11"/>
  <c r="L224" i="10"/>
  <c r="K55" i="9"/>
  <c r="J55" i="9"/>
  <c r="H55" i="9"/>
  <c r="G55" i="9"/>
  <c r="L54" i="9"/>
  <c r="L52" i="9"/>
  <c r="L51" i="9"/>
  <c r="I51" i="9"/>
  <c r="L50" i="9"/>
  <c r="I50" i="9"/>
  <c r="L48" i="9"/>
  <c r="L47" i="9"/>
  <c r="L45" i="9"/>
  <c r="L44" i="9"/>
  <c r="F44" i="9" s="1"/>
  <c r="L42" i="9"/>
  <c r="L41" i="9"/>
  <c r="L39" i="9"/>
  <c r="L38" i="9"/>
  <c r="L36" i="9"/>
  <c r="L35" i="9"/>
  <c r="L34" i="9"/>
  <c r="L33" i="9"/>
  <c r="L32" i="9"/>
  <c r="L31" i="9"/>
  <c r="L29" i="9"/>
  <c r="L27" i="9"/>
  <c r="L25" i="9"/>
  <c r="L24" i="9"/>
  <c r="L23" i="9"/>
  <c r="L22" i="9"/>
  <c r="L21" i="9"/>
  <c r="L19" i="9"/>
  <c r="L18" i="9"/>
  <c r="L17" i="9"/>
  <c r="L16" i="9"/>
  <c r="L15" i="9"/>
  <c r="I15" i="9"/>
  <c r="L224" i="9"/>
  <c r="H15" i="8"/>
  <c r="G55" i="8"/>
  <c r="F55" i="8"/>
  <c r="H54" i="8"/>
  <c r="H52" i="8"/>
  <c r="H51" i="8"/>
  <c r="H50" i="8"/>
  <c r="H48" i="8"/>
  <c r="H47" i="8"/>
  <c r="H45" i="8"/>
  <c r="H44" i="8"/>
  <c r="H42" i="8"/>
  <c r="H41" i="8"/>
  <c r="H39" i="8"/>
  <c r="H38" i="8"/>
  <c r="H36" i="8"/>
  <c r="H35" i="8"/>
  <c r="H34" i="8"/>
  <c r="H33" i="8"/>
  <c r="H32" i="8"/>
  <c r="H31" i="8"/>
  <c r="H29" i="8"/>
  <c r="H27" i="8"/>
  <c r="H25" i="8"/>
  <c r="H24" i="8"/>
  <c r="H23" i="8"/>
  <c r="H22" i="8"/>
  <c r="H21" i="8"/>
  <c r="H19" i="8"/>
  <c r="H18" i="8"/>
  <c r="H17" i="8"/>
  <c r="H16" i="8"/>
  <c r="K223" i="8"/>
  <c r="S15" i="7"/>
  <c r="S16" i="7"/>
  <c r="S17" i="7"/>
  <c r="S18" i="7"/>
  <c r="S20" i="7"/>
  <c r="S21" i="7"/>
  <c r="S22" i="7"/>
  <c r="S23" i="7"/>
  <c r="S24" i="7"/>
  <c r="S26" i="7"/>
  <c r="S28" i="7"/>
  <c r="S30" i="7"/>
  <c r="S31" i="7"/>
  <c r="S32" i="7"/>
  <c r="S33" i="7"/>
  <c r="S34" i="7"/>
  <c r="S35" i="7"/>
  <c r="S37" i="7"/>
  <c r="S38" i="7"/>
  <c r="S40" i="7"/>
  <c r="S41" i="7"/>
  <c r="S43" i="7"/>
  <c r="S44" i="7"/>
  <c r="S46" i="7"/>
  <c r="S47" i="7"/>
  <c r="S49" i="7"/>
  <c r="S50" i="7"/>
  <c r="S51" i="7"/>
  <c r="S53" i="7"/>
  <c r="J54" i="7"/>
  <c r="K54" i="7"/>
  <c r="L54" i="7"/>
  <c r="M54" i="7"/>
  <c r="N54" i="7"/>
  <c r="O54" i="7"/>
  <c r="P54" i="7"/>
  <c r="Q54" i="7"/>
  <c r="R54" i="7"/>
  <c r="S221" i="7"/>
  <c r="I54" i="7"/>
  <c r="H54" i="7"/>
  <c r="H51" i="16"/>
  <c r="G55" i="16"/>
  <c r="H21" i="16"/>
  <c r="F55" i="16"/>
  <c r="J15" i="16"/>
  <c r="I33" i="8"/>
  <c r="F15" i="11"/>
  <c r="J27" i="23" l="1"/>
  <c r="I27" i="23"/>
  <c r="K27" i="23" s="1"/>
  <c r="M15" i="17"/>
  <c r="M37" i="17"/>
  <c r="O15" i="17"/>
  <c r="I50" i="16"/>
  <c r="H55" i="16"/>
  <c r="J28" i="16"/>
  <c r="J25" i="16"/>
  <c r="J18" i="16"/>
  <c r="J19" i="16"/>
  <c r="L32" i="11"/>
  <c r="I31" i="8"/>
  <c r="I46" i="8"/>
  <c r="J33" i="8"/>
  <c r="J25" i="8"/>
  <c r="J23" i="8"/>
  <c r="I27" i="8"/>
  <c r="J45" i="8"/>
  <c r="J38" i="8"/>
  <c r="J15" i="8"/>
  <c r="J16" i="8"/>
  <c r="N16" i="17"/>
  <c r="N26" i="17"/>
  <c r="N24" i="17"/>
  <c r="M24" i="17"/>
  <c r="N28" i="17"/>
  <c r="O26" i="17"/>
  <c r="M54" i="13"/>
  <c r="F39" i="9"/>
  <c r="F42" i="9"/>
  <c r="F31" i="9"/>
  <c r="F22" i="9"/>
  <c r="I28" i="8"/>
  <c r="J28" i="8"/>
  <c r="O17" i="17"/>
  <c r="N20" i="17"/>
  <c r="N19" i="17"/>
  <c r="M29" i="17"/>
  <c r="M19" i="17"/>
  <c r="M16" i="17"/>
  <c r="O23" i="17"/>
  <c r="M21" i="17"/>
  <c r="O25" i="17"/>
  <c r="N21" i="17"/>
  <c r="J54" i="16"/>
  <c r="I54" i="16"/>
  <c r="I52" i="16"/>
  <c r="J45" i="16"/>
  <c r="I47" i="16"/>
  <c r="I46" i="16"/>
  <c r="I42" i="16"/>
  <c r="J38" i="16"/>
  <c r="I38" i="16"/>
  <c r="K38" i="16" s="1"/>
  <c r="J39" i="16"/>
  <c r="I34" i="16"/>
  <c r="I33" i="16"/>
  <c r="I28" i="16"/>
  <c r="K28" i="16" s="1"/>
  <c r="I22" i="16"/>
  <c r="J23" i="16"/>
  <c r="I23" i="16"/>
  <c r="K23" i="16" s="1"/>
  <c r="I25" i="16"/>
  <c r="K25" i="16" s="1"/>
  <c r="I19" i="16"/>
  <c r="K19" i="16" s="1"/>
  <c r="J16" i="16"/>
  <c r="I18" i="16"/>
  <c r="K18" i="16" s="1"/>
  <c r="J17" i="16"/>
  <c r="K17" i="16" s="1"/>
  <c r="I31" i="16"/>
  <c r="J51" i="16"/>
  <c r="I51" i="16"/>
  <c r="J50" i="16"/>
  <c r="K50" i="16" s="1"/>
  <c r="J44" i="16"/>
  <c r="I41" i="16"/>
  <c r="J41" i="16"/>
  <c r="I27" i="16"/>
  <c r="I21" i="16"/>
  <c r="M54" i="14"/>
  <c r="M54" i="12"/>
  <c r="H54" i="11"/>
  <c r="H52" i="11"/>
  <c r="H45" i="11"/>
  <c r="H46" i="11"/>
  <c r="L39" i="11"/>
  <c r="H32" i="11"/>
  <c r="H35" i="11"/>
  <c r="H36" i="11"/>
  <c r="H25" i="11"/>
  <c r="L22" i="11"/>
  <c r="H24" i="11"/>
  <c r="H18" i="11"/>
  <c r="H51" i="11"/>
  <c r="H44" i="11"/>
  <c r="H41" i="11"/>
  <c r="L15" i="11"/>
  <c r="H15" i="11"/>
  <c r="F47" i="9"/>
  <c r="F34" i="9"/>
  <c r="F35" i="9"/>
  <c r="F36" i="9"/>
  <c r="F32" i="9"/>
  <c r="F23" i="9"/>
  <c r="F25" i="9"/>
  <c r="F16" i="9"/>
  <c r="F52" i="9"/>
  <c r="F45" i="9"/>
  <c r="F48" i="9"/>
  <c r="F38" i="9"/>
  <c r="F35" i="10"/>
  <c r="H35" i="10" s="1"/>
  <c r="F29" i="9"/>
  <c r="F25" i="10"/>
  <c r="H25" i="10" s="1"/>
  <c r="F23" i="10"/>
  <c r="G23" i="10" s="1"/>
  <c r="F17" i="9"/>
  <c r="F51" i="9"/>
  <c r="F51" i="10" s="1"/>
  <c r="F50" i="9"/>
  <c r="F50" i="10" s="1"/>
  <c r="F41" i="9"/>
  <c r="F44" i="10"/>
  <c r="J44" i="10" s="1"/>
  <c r="F41" i="10"/>
  <c r="L41" i="10" s="1"/>
  <c r="F21" i="9"/>
  <c r="L31" i="11"/>
  <c r="I55" i="9"/>
  <c r="F31" i="10"/>
  <c r="H31" i="10" s="1"/>
  <c r="J31" i="8"/>
  <c r="K31" i="8" s="1"/>
  <c r="J50" i="8"/>
  <c r="I51" i="8"/>
  <c r="J51" i="8"/>
  <c r="I44" i="8"/>
  <c r="J41" i="8"/>
  <c r="J27" i="8"/>
  <c r="J21" i="8"/>
  <c r="I54" i="8"/>
  <c r="J54" i="8"/>
  <c r="J52" i="8"/>
  <c r="J47" i="8"/>
  <c r="I45" i="8"/>
  <c r="J46" i="8"/>
  <c r="K46" i="8" s="1"/>
  <c r="I48" i="8"/>
  <c r="I42" i="8"/>
  <c r="I39" i="8"/>
  <c r="I38" i="8"/>
  <c r="J39" i="8"/>
  <c r="J32" i="8"/>
  <c r="J34" i="8"/>
  <c r="I36" i="8"/>
  <c r="K33" i="8"/>
  <c r="I35" i="8"/>
  <c r="I29" i="8"/>
  <c r="J29" i="8"/>
  <c r="K29" i="8" s="1"/>
  <c r="J22" i="8"/>
  <c r="I22" i="8"/>
  <c r="I23" i="8"/>
  <c r="J24" i="8"/>
  <c r="I25" i="8"/>
  <c r="I19" i="8"/>
  <c r="J18" i="8"/>
  <c r="H55" i="8"/>
  <c r="I18" i="8"/>
  <c r="K18" i="8" s="1"/>
  <c r="I17" i="8"/>
  <c r="I15" i="8"/>
  <c r="K15" i="8" s="1"/>
  <c r="H28" i="11"/>
  <c r="L28" i="11"/>
  <c r="H19" i="11"/>
  <c r="L19" i="11"/>
  <c r="L47" i="11"/>
  <c r="H47" i="11"/>
  <c r="L21" i="11"/>
  <c r="H21" i="11"/>
  <c r="L23" i="11"/>
  <c r="H23" i="11"/>
  <c r="L35" i="11"/>
  <c r="I16" i="8"/>
  <c r="F19" i="9"/>
  <c r="F27" i="9"/>
  <c r="K55" i="11"/>
  <c r="L51" i="11"/>
  <c r="N23" i="17"/>
  <c r="O27" i="17"/>
  <c r="K15" i="16"/>
  <c r="J36" i="8"/>
  <c r="H22" i="11"/>
  <c r="F18" i="9"/>
  <c r="I47" i="8"/>
  <c r="J42" i="16"/>
  <c r="J27" i="16"/>
  <c r="N25" i="17"/>
  <c r="L41" i="11"/>
  <c r="J42" i="8"/>
  <c r="I41" i="8"/>
  <c r="F54" i="9"/>
  <c r="I17" i="16"/>
  <c r="I44" i="16"/>
  <c r="I52" i="8"/>
  <c r="L55" i="9"/>
  <c r="F15" i="9"/>
  <c r="J21" i="16"/>
  <c r="N30" i="17"/>
  <c r="L46" i="11"/>
  <c r="J34" i="16"/>
  <c r="O20" i="17"/>
  <c r="L24" i="11"/>
  <c r="F24" i="9"/>
  <c r="F33" i="9"/>
  <c r="F34" i="11"/>
  <c r="M30" i="17"/>
  <c r="F28" i="9"/>
  <c r="F46" i="9"/>
  <c r="S54" i="7"/>
  <c r="F19" i="10"/>
  <c r="L48" i="11"/>
  <c r="H48" i="11"/>
  <c r="L17" i="11"/>
  <c r="H17" i="11"/>
  <c r="L27" i="11"/>
  <c r="H27" i="11"/>
  <c r="F53" i="10"/>
  <c r="H42" i="11"/>
  <c r="L42" i="11"/>
  <c r="H50" i="11"/>
  <c r="L50" i="11"/>
  <c r="L44" i="11"/>
  <c r="L45" i="11"/>
  <c r="L54" i="11"/>
  <c r="N29" i="17"/>
  <c r="I24" i="8"/>
  <c r="F38" i="11"/>
  <c r="J17" i="8"/>
  <c r="I32" i="8"/>
  <c r="J48" i="8"/>
  <c r="F16" i="11"/>
  <c r="F29" i="11"/>
  <c r="I16" i="16"/>
  <c r="M18" i="17"/>
  <c r="J46" i="16"/>
  <c r="N31" i="17"/>
  <c r="J31" i="16"/>
  <c r="K31" i="16" s="1"/>
  <c r="I50" i="8"/>
  <c r="M17" i="17"/>
  <c r="J33" i="16"/>
  <c r="K33" i="16" s="1"/>
  <c r="J52" i="16"/>
  <c r="J19" i="8"/>
  <c r="I34" i="8"/>
  <c r="L18" i="11"/>
  <c r="L36" i="11"/>
  <c r="L52" i="11"/>
  <c r="M28" i="17"/>
  <c r="I21" i="8"/>
  <c r="O31" i="17"/>
  <c r="J44" i="8"/>
  <c r="L25" i="11"/>
  <c r="N18" i="17"/>
  <c r="J35" i="8"/>
  <c r="I39" i="16"/>
  <c r="F33" i="11"/>
  <c r="N27" i="17"/>
  <c r="H31" i="11"/>
  <c r="J22" i="16"/>
  <c r="I45" i="16"/>
  <c r="H39" i="11"/>
  <c r="J47" i="16"/>
  <c r="O37" i="17" l="1"/>
  <c r="K51" i="16"/>
  <c r="K54" i="16"/>
  <c r="F47" i="10"/>
  <c r="J47" i="10" s="1"/>
  <c r="F42" i="10"/>
  <c r="G42" i="10" s="1"/>
  <c r="F39" i="10"/>
  <c r="K39" i="10" s="1"/>
  <c r="F36" i="10"/>
  <c r="G36" i="10" s="1"/>
  <c r="F32" i="10"/>
  <c r="L32" i="10" s="1"/>
  <c r="F34" i="10"/>
  <c r="H34" i="10" s="1"/>
  <c r="F22" i="10"/>
  <c r="I22" i="10" s="1"/>
  <c r="F16" i="10"/>
  <c r="K16" i="10" s="1"/>
  <c r="K35" i="8"/>
  <c r="K23" i="8"/>
  <c r="K17" i="8"/>
  <c r="K45" i="8"/>
  <c r="K16" i="8"/>
  <c r="K48" i="8"/>
  <c r="K44" i="8"/>
  <c r="K54" i="8"/>
  <c r="K25" i="8"/>
  <c r="K27" i="8"/>
  <c r="K38" i="8"/>
  <c r="K34" i="16"/>
  <c r="K39" i="16"/>
  <c r="K44" i="16"/>
  <c r="K45" i="16"/>
  <c r="G51" i="10"/>
  <c r="L51" i="10"/>
  <c r="H51" i="10"/>
  <c r="K51" i="10"/>
  <c r="L31" i="10"/>
  <c r="K34" i="10"/>
  <c r="I34" i="10"/>
  <c r="J50" i="10"/>
  <c r="I50" i="10"/>
  <c r="K50" i="10"/>
  <c r="H50" i="10"/>
  <c r="L50" i="10"/>
  <c r="I51" i="10"/>
  <c r="K28" i="8"/>
  <c r="K19" i="8"/>
  <c r="K34" i="8"/>
  <c r="K32" i="8"/>
  <c r="K36" i="8"/>
  <c r="K22" i="16"/>
  <c r="K52" i="16"/>
  <c r="K47" i="16"/>
  <c r="K21" i="16"/>
  <c r="K16" i="16"/>
  <c r="K27" i="16"/>
  <c r="G50" i="10"/>
  <c r="L25" i="10"/>
  <c r="I25" i="10"/>
  <c r="K41" i="10"/>
  <c r="G41" i="10"/>
  <c r="J31" i="10"/>
  <c r="I31" i="10"/>
  <c r="K31" i="10"/>
  <c r="G25" i="10"/>
  <c r="K25" i="10"/>
  <c r="K47" i="10"/>
  <c r="I44" i="10"/>
  <c r="H44" i="10"/>
  <c r="J23" i="10"/>
  <c r="I41" i="10"/>
  <c r="G44" i="10"/>
  <c r="J51" i="10"/>
  <c r="G34" i="10"/>
  <c r="L23" i="10"/>
  <c r="L34" i="10"/>
  <c r="G31" i="10"/>
  <c r="K51" i="8"/>
  <c r="K47" i="8"/>
  <c r="K42" i="8"/>
  <c r="K21" i="8"/>
  <c r="K52" i="8"/>
  <c r="K46" i="16"/>
  <c r="K42" i="16"/>
  <c r="K41" i="16"/>
  <c r="H38" i="11"/>
  <c r="H33" i="11"/>
  <c r="H34" i="11"/>
  <c r="H29" i="11"/>
  <c r="L47" i="10"/>
  <c r="H47" i="10"/>
  <c r="G47" i="10"/>
  <c r="I47" i="10"/>
  <c r="H36" i="10"/>
  <c r="K36" i="10"/>
  <c r="J34" i="10"/>
  <c r="I36" i="10"/>
  <c r="J36" i="10"/>
  <c r="L36" i="10"/>
  <c r="I23" i="10"/>
  <c r="J25" i="10"/>
  <c r="H23" i="10"/>
  <c r="K23" i="10"/>
  <c r="F54" i="10"/>
  <c r="F52" i="10"/>
  <c r="F48" i="10"/>
  <c r="F46" i="10"/>
  <c r="F45" i="10"/>
  <c r="F38" i="10"/>
  <c r="I35" i="10"/>
  <c r="L35" i="10"/>
  <c r="J35" i="10"/>
  <c r="G35" i="10"/>
  <c r="K35" i="10"/>
  <c r="F33" i="10"/>
  <c r="L33" i="10" s="1"/>
  <c r="F28" i="10"/>
  <c r="F29" i="10"/>
  <c r="G29" i="10" s="1"/>
  <c r="J22" i="10"/>
  <c r="F24" i="10"/>
  <c r="F17" i="10"/>
  <c r="F18" i="10"/>
  <c r="G18" i="10" s="1"/>
  <c r="L44" i="10"/>
  <c r="K44" i="10"/>
  <c r="H41" i="10"/>
  <c r="J41" i="10"/>
  <c r="F27" i="10"/>
  <c r="F21" i="10"/>
  <c r="F15" i="10"/>
  <c r="J15" i="10" s="1"/>
  <c r="K32" i="10"/>
  <c r="G32" i="10"/>
  <c r="H32" i="10"/>
  <c r="I32" i="10"/>
  <c r="K50" i="8"/>
  <c r="K41" i="8"/>
  <c r="K39" i="8"/>
  <c r="I55" i="8"/>
  <c r="J55" i="8"/>
  <c r="K22" i="8"/>
  <c r="K24" i="8"/>
  <c r="F55" i="9"/>
  <c r="L34" i="11"/>
  <c r="N37" i="17"/>
  <c r="L19" i="10"/>
  <c r="I19" i="10"/>
  <c r="K19" i="10"/>
  <c r="G19" i="10"/>
  <c r="H19" i="10"/>
  <c r="J19" i="10"/>
  <c r="H16" i="11"/>
  <c r="F55" i="11"/>
  <c r="L16" i="11"/>
  <c r="L38" i="11"/>
  <c r="I55" i="16"/>
  <c r="J55" i="16"/>
  <c r="L29" i="11"/>
  <c r="L33" i="11"/>
  <c r="J42" i="10" l="1"/>
  <c r="H42" i="10"/>
  <c r="L42" i="10"/>
  <c r="I42" i="10"/>
  <c r="K42" i="10"/>
  <c r="H39" i="10"/>
  <c r="L39" i="10"/>
  <c r="J39" i="10"/>
  <c r="G39" i="10"/>
  <c r="I39" i="10"/>
  <c r="J32" i="10"/>
  <c r="K22" i="10"/>
  <c r="L22" i="10"/>
  <c r="G22" i="10"/>
  <c r="H22" i="10"/>
  <c r="J16" i="10"/>
  <c r="H16" i="10"/>
  <c r="I16" i="10"/>
  <c r="G16" i="10"/>
  <c r="L16" i="10"/>
  <c r="J33" i="10"/>
  <c r="G15" i="10"/>
  <c r="K55" i="16"/>
  <c r="H18" i="10"/>
  <c r="K54" i="10"/>
  <c r="L54" i="10"/>
  <c r="J54" i="10"/>
  <c r="H54" i="10"/>
  <c r="G54" i="10"/>
  <c r="I54" i="10"/>
  <c r="G52" i="10"/>
  <c r="J52" i="10"/>
  <c r="H52" i="10"/>
  <c r="I52" i="10"/>
  <c r="K52" i="10"/>
  <c r="L52" i="10"/>
  <c r="I45" i="10"/>
  <c r="K45" i="10"/>
  <c r="G45" i="10"/>
  <c r="L45" i="10"/>
  <c r="H45" i="10"/>
  <c r="J45" i="10"/>
  <c r="J46" i="10"/>
  <c r="I46" i="10"/>
  <c r="L46" i="10"/>
  <c r="G46" i="10"/>
  <c r="K46" i="10"/>
  <c r="H46" i="10"/>
  <c r="I48" i="10"/>
  <c r="K48" i="10"/>
  <c r="L48" i="10"/>
  <c r="J48" i="10"/>
  <c r="G48" i="10"/>
  <c r="H48" i="10"/>
  <c r="G38" i="10"/>
  <c r="I38" i="10"/>
  <c r="J38" i="10"/>
  <c r="H38" i="10"/>
  <c r="K38" i="10"/>
  <c r="L38" i="10"/>
  <c r="I33" i="10"/>
  <c r="H33" i="10"/>
  <c r="K33" i="10"/>
  <c r="G33" i="10"/>
  <c r="L29" i="10"/>
  <c r="I29" i="10"/>
  <c r="H29" i="10"/>
  <c r="J29" i="10"/>
  <c r="K29" i="10"/>
  <c r="G28" i="10"/>
  <c r="H28" i="10"/>
  <c r="I28" i="10"/>
  <c r="J28" i="10"/>
  <c r="L28" i="10"/>
  <c r="K28" i="10"/>
  <c r="H24" i="10"/>
  <c r="I24" i="10"/>
  <c r="K24" i="10"/>
  <c r="L24" i="10"/>
  <c r="J24" i="10"/>
  <c r="G24" i="10"/>
  <c r="I18" i="10"/>
  <c r="K18" i="10"/>
  <c r="L18" i="10"/>
  <c r="J18" i="10"/>
  <c r="F55" i="10"/>
  <c r="K55" i="10" s="1"/>
  <c r="I17" i="10"/>
  <c r="K17" i="10"/>
  <c r="G17" i="10"/>
  <c r="L17" i="10"/>
  <c r="H17" i="10"/>
  <c r="J17" i="10"/>
  <c r="J27" i="10"/>
  <c r="I27" i="10"/>
  <c r="H27" i="10"/>
  <c r="G27" i="10"/>
  <c r="L27" i="10"/>
  <c r="K27" i="10"/>
  <c r="K21" i="10"/>
  <c r="J21" i="10"/>
  <c r="G21" i="10"/>
  <c r="H21" i="10"/>
  <c r="L21" i="10"/>
  <c r="I21" i="10"/>
  <c r="K15" i="10"/>
  <c r="H15" i="10"/>
  <c r="I15" i="10"/>
  <c r="L15" i="10"/>
  <c r="K55" i="8"/>
  <c r="H55" i="11"/>
  <c r="L55" i="11"/>
  <c r="L55" i="10" l="1"/>
  <c r="I55" i="10"/>
  <c r="J55" i="10"/>
  <c r="H55" i="10"/>
  <c r="G55" i="10"/>
</calcChain>
</file>

<file path=xl/sharedStrings.xml><?xml version="1.0" encoding="utf-8"?>
<sst xmlns="http://schemas.openxmlformats.org/spreadsheetml/2006/main" count="908" uniqueCount="244">
  <si>
    <t>SUMARIO</t>
  </si>
  <si>
    <t>TABLAS</t>
  </si>
  <si>
    <t>Pág. 3</t>
  </si>
  <si>
    <t>Estadística de la Red de Espacios Culturales de Andalucía</t>
  </si>
  <si>
    <r>
      <t xml:space="preserve">Tabla 1. </t>
    </r>
    <r>
      <rPr>
        <sz val="10.5"/>
        <color indexed="8"/>
        <rFont val="Source Sans Pro"/>
        <family val="2"/>
      </rPr>
      <t>Número de personas usuarias de la Red por centro y mes</t>
    </r>
  </si>
  <si>
    <t xml:space="preserve">Estadística de la Red de Espacios Culturales de Andalucía                   </t>
  </si>
  <si>
    <t>Nombre</t>
  </si>
  <si>
    <t>Localidad</t>
  </si>
  <si>
    <t>Ene</t>
  </si>
  <si>
    <t>Total</t>
  </si>
  <si>
    <t>Almería</t>
  </si>
  <si>
    <t>Conjunto monumental de la Alcazaba de Almería</t>
  </si>
  <si>
    <t>Enclave arqueológico Puerta de Almería</t>
  </si>
  <si>
    <t>Enclave arqueológico de Villaricos</t>
  </si>
  <si>
    <t>Cuevas de Almanzora</t>
  </si>
  <si>
    <t>Enclave arqueológico de Los Millares</t>
  </si>
  <si>
    <t>Santa Fe de Mondújar</t>
  </si>
  <si>
    <t>Enclave monumental del Castillo de Vélez-Blanco</t>
  </si>
  <si>
    <t>Vélez-Blanco</t>
  </si>
  <si>
    <t>Cádiz</t>
  </si>
  <si>
    <t>Conjunto arqueológico de Baelo Claudia</t>
  </si>
  <si>
    <t>Bolonia (Tarifa)</t>
  </si>
  <si>
    <t>Enclave arqueológico Gades: Factoría de Salazones</t>
  </si>
  <si>
    <t>Enclave arqueológico Gades: Teatro Romano</t>
  </si>
  <si>
    <t>Enclave arqueológico del Castillo de Doña Blanca</t>
  </si>
  <si>
    <t>Puerto de Santa María, El</t>
  </si>
  <si>
    <t>Enclave arqueológico Carteia</t>
  </si>
  <si>
    <t>Guadarranque (San Roque)</t>
  </si>
  <si>
    <t>Córdoba</t>
  </si>
  <si>
    <t>Conjunto arqueológico de Madinat Al-Zahra</t>
  </si>
  <si>
    <t>Enclave monumental de La Sinagoga de Córdoba</t>
  </si>
  <si>
    <t>Granada</t>
  </si>
  <si>
    <t>Enclave monumental de Los Baños Árabes de Baza</t>
  </si>
  <si>
    <t>Baza</t>
  </si>
  <si>
    <t>Enclave arqueológico Castellón Alto</t>
  </si>
  <si>
    <t>Galera</t>
  </si>
  <si>
    <t>Enclave arqueológico Necrópolis Ibérica de Tútugi</t>
  </si>
  <si>
    <t>Encl. monum. de Los Baños Árabes de El Bañuelo</t>
  </si>
  <si>
    <t>Enclave monumental Palacio Dar Al-Horra</t>
  </si>
  <si>
    <t>Huelva</t>
  </si>
  <si>
    <t>Enclave arqueológico de Turóbriga</t>
  </si>
  <si>
    <t>Aroche</t>
  </si>
  <si>
    <t>Enclave arqueológico del Dolmen de Soto</t>
  </si>
  <si>
    <t>Trigueros</t>
  </si>
  <si>
    <t>Jaén</t>
  </si>
  <si>
    <t>Conjunto arqueológico de Cástulo</t>
  </si>
  <si>
    <t>Linares</t>
  </si>
  <si>
    <t>Enclave arqueológico Puente Tablas</t>
  </si>
  <si>
    <t>Málaga</t>
  </si>
  <si>
    <t>Conjunto arqueológico de los Dólmenes de Antequera</t>
  </si>
  <si>
    <t>Antequera</t>
  </si>
  <si>
    <t>Enclave arqueológico del Teatro Romano de Málaga</t>
  </si>
  <si>
    <t>Enclave arqueológico de Acinipo</t>
  </si>
  <si>
    <t>Ronda</t>
  </si>
  <si>
    <t>Enclave arqueológico de Los Baños Árabes de Ronda</t>
  </si>
  <si>
    <t>Sevilla</t>
  </si>
  <si>
    <t>Conjunto arqueológico de Carmona</t>
  </si>
  <si>
    <t>Carmona</t>
  </si>
  <si>
    <t>Conjunto arqueológico de Itálica</t>
  </si>
  <si>
    <t>Santiponce</t>
  </si>
  <si>
    <t>Encl. monum. Monasterio de San Isidoro del Campo</t>
  </si>
  <si>
    <t>Encl. arq. Dólmenes de la Pastora y Matarrubilla</t>
  </si>
  <si>
    <t>Valencina de la Concepción</t>
  </si>
  <si>
    <t>Enclave arqueológico de Munigua</t>
  </si>
  <si>
    <t>Villanueva del Río y Minas</t>
  </si>
  <si>
    <t xml:space="preserve"> ' - ': Valor nulo; '··': Dato no disponible</t>
  </si>
  <si>
    <t>Feb</t>
  </si>
  <si>
    <t>Mar</t>
  </si>
  <si>
    <t>Abr</t>
  </si>
  <si>
    <r>
      <t>Tabla 2.</t>
    </r>
    <r>
      <rPr>
        <sz val="10.5"/>
        <color indexed="8"/>
        <rFont val="Source Sans Pro"/>
        <family val="2"/>
      </rPr>
      <t xml:space="preserve"> Número de personas usuarias de la Red. Distribución según centro y sexo</t>
    </r>
  </si>
  <si>
    <t>tipo de actividad</t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</si>
  <si>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Número de personas usuarias de la Red. Distribución según centro y procedencia</t>
    </r>
  </si>
  <si>
    <t>actividad</t>
  </si>
  <si>
    <t>sexo</t>
  </si>
  <si>
    <t>Pág. 5</t>
  </si>
  <si>
    <t>Pág. 6</t>
  </si>
  <si>
    <t>Pág. 7</t>
  </si>
  <si>
    <t>Pág. 8</t>
  </si>
  <si>
    <t>Pág. 9</t>
  </si>
  <si>
    <t>Pág. 10</t>
  </si>
  <si>
    <t>Pág. 11</t>
  </si>
  <si>
    <t>Pág. 12</t>
  </si>
  <si>
    <t>Pág. 13</t>
  </si>
  <si>
    <t>May</t>
  </si>
  <si>
    <t>Jun</t>
  </si>
  <si>
    <t>Jul</t>
  </si>
  <si>
    <t>Ago</t>
  </si>
  <si>
    <t>Sep</t>
  </si>
  <si>
    <t>Oct</t>
  </si>
  <si>
    <t>Nov</t>
  </si>
  <si>
    <t>Dic</t>
  </si>
  <si>
    <t>··</t>
  </si>
  <si>
    <t>Conjunto monumental de la Alhambra y el Generalife</t>
  </si>
  <si>
    <t>En valores absolutos</t>
  </si>
  <si>
    <t>En porcentaje (%)</t>
  </si>
  <si>
    <t>Hombres</t>
  </si>
  <si>
    <t>Mujeres</t>
  </si>
  <si>
    <t>Total Visitas</t>
  </si>
  <si>
    <t>Procedencia Española</t>
  </si>
  <si>
    <t>Procedencia Extranjera</t>
  </si>
  <si>
    <t>Andaluces</t>
  </si>
  <si>
    <t>Resto Españoles</t>
  </si>
  <si>
    <t>Total Españoles</t>
  </si>
  <si>
    <t>Unión Europea</t>
  </si>
  <si>
    <t>Resto del mundo</t>
  </si>
  <si>
    <t>Total Extranjeros</t>
  </si>
  <si>
    <t>Visita individual</t>
  </si>
  <si>
    <t>Visita en grupo</t>
  </si>
  <si>
    <t>Individual</t>
  </si>
  <si>
    <t>% Individual</t>
  </si>
  <si>
    <t>Grupos escolares</t>
  </si>
  <si>
    <t>Otros grupos</t>
  </si>
  <si>
    <t>Total Grupos</t>
  </si>
  <si>
    <t>% Total Grupos</t>
  </si>
  <si>
    <t>Lunes</t>
  </si>
  <si>
    <t>Martes</t>
  </si>
  <si>
    <t>Miércoles</t>
  </si>
  <si>
    <t>Jueves</t>
  </si>
  <si>
    <t>Viernes</t>
  </si>
  <si>
    <t>Sábado</t>
  </si>
  <si>
    <t>Domingo</t>
  </si>
  <si>
    <t>Exposiciones temporales</t>
  </si>
  <si>
    <t>Visitas guiadas</t>
  </si>
  <si>
    <t>Talleres, Cursos y Jornadas</t>
  </si>
  <si>
    <t>Actividades didácticas</t>
  </si>
  <si>
    <t>Otras actividades</t>
  </si>
  <si>
    <r>
      <rPr>
        <b/>
        <sz val="10.5"/>
        <color indexed="8"/>
        <rFont val="Source Sans Pro"/>
        <family val="2"/>
      </rPr>
      <t xml:space="preserve">Tabla 4. </t>
    </r>
    <r>
      <rPr>
        <sz val="10.5"/>
        <color indexed="8"/>
        <rFont val="Source Sans Pro"/>
        <family val="2"/>
      </rPr>
      <t>Porcentajes de personas usuarias de la Red. Distribución según centro y procedencia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</si>
  <si>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Número de personas usuarias de la Red. Distribución según centro y tipo de visita</t>
    </r>
  </si>
  <si>
    <r>
      <t xml:space="preserve">Tabla 6. </t>
    </r>
    <r>
      <rPr>
        <sz val="10.5"/>
        <color indexed="8"/>
        <rFont val="Source Sans Pro"/>
        <family val="2"/>
      </rPr>
      <t>Número de personas usuarias de la Red. Distribución según centro y día de la semana</t>
    </r>
  </si>
  <si>
    <t>Pág. 14</t>
  </si>
  <si>
    <t>Centro</t>
  </si>
  <si>
    <t>Fecha Inicio</t>
  </si>
  <si>
    <t>Fecha         Fin</t>
  </si>
  <si>
    <t>Exposición</t>
  </si>
  <si>
    <t>ANEXO</t>
  </si>
  <si>
    <t>Enclave arqueológico Gades: Columbarios</t>
  </si>
  <si>
    <t>Enclave arqueológico de Cercadilla</t>
  </si>
  <si>
    <t>de COVID-19, así como el aforo limitado tras la apertura de los centros. Es un total parcial al no disponer del dato en los Dólmenes de la Pastora y Matarrubilla.</t>
  </si>
  <si>
    <r>
      <t xml:space="preserve">Tabla 1. </t>
    </r>
    <r>
      <rPr>
        <sz val="10.5"/>
        <rFont val="Source Sans Pro"/>
        <family val="2"/>
      </rPr>
      <t>Número de personas usuarias de la Red por centro y mes</t>
    </r>
  </si>
  <si>
    <r>
      <t xml:space="preserve">Tabla 2. </t>
    </r>
    <r>
      <rPr>
        <sz val="10.5"/>
        <rFont val="Source Sans Pro"/>
        <family val="2"/>
      </rPr>
      <t>Número de personas usuarias de la Red. Distribución según centro y sexo</t>
    </r>
  </si>
  <si>
    <r>
      <t xml:space="preserve">Tabla 3. </t>
    </r>
    <r>
      <rPr>
        <sz val="10.5"/>
        <rFont val="Source Sans Pro"/>
        <family val="2"/>
      </rPr>
      <t>Número de personas usuarias de la Red. Distribución según centro y procedencia</t>
    </r>
  </si>
  <si>
    <r>
      <t xml:space="preserve">Tabla 4. </t>
    </r>
    <r>
      <rPr>
        <sz val="10.5"/>
        <rFont val="Source Sans Pro"/>
        <family val="2"/>
      </rPr>
      <t>Porcentajes de personas usuarias de la Red. Distribución según centro y procedencia</t>
    </r>
  </si>
  <si>
    <r>
      <t xml:space="preserve">Tabla 5. </t>
    </r>
    <r>
      <rPr>
        <sz val="10.5"/>
        <rFont val="Source Sans Pro"/>
        <family val="2"/>
      </rPr>
      <t>Número de personas usuarias de la Red. Distribución según centro y tipo de visita</t>
    </r>
  </si>
  <si>
    <r>
      <t xml:space="preserve">Tabla 6. </t>
    </r>
    <r>
      <rPr>
        <sz val="10.5"/>
        <rFont val="Source Sans Pro"/>
        <family val="2"/>
      </rPr>
      <t>Número de personas usuarias de la Red. Distribución según centro y día de la semana</t>
    </r>
  </si>
  <si>
    <r>
      <rPr>
        <u/>
        <sz val="8"/>
        <rFont val="Source Sans Pro"/>
        <family val="2"/>
      </rPr>
      <t>Año 2020:</t>
    </r>
    <r>
      <rPr>
        <sz val="8"/>
        <rFont val="Source Sans Pro"/>
        <family val="2"/>
      </rPr>
      <t xml:space="preserve"> Cierre temporal al público de los espacios de la Consejería de Cultura y Patrimonio Histórico y suspensión de sus actividades culturales desde el 13 de marzo hasta finales de junio debido a la situación</t>
    </r>
  </si>
  <si>
    <t>Pág. 16</t>
  </si>
  <si>
    <r>
      <rPr>
        <u/>
        <sz val="8"/>
        <rFont val="Source Sans Pro"/>
        <family val="2"/>
      </rPr>
      <t>Año 2022:</t>
    </r>
    <r>
      <rPr>
        <sz val="8"/>
        <rFont val="Source Sans Pro"/>
        <family val="2"/>
      </rPr>
      <t xml:space="preserve"> Es un total parcial al no disponer del dato en los Dólmenes de la Pastora y Matarrubilla.</t>
    </r>
  </si>
  <si>
    <t xml:space="preserve">      marzo de 2020 hasta febrero de 2022.</t>
  </si>
  <si>
    <t xml:space="preserve">      Cerrado al público tras el confinamiento por el COVID-19 al ser un espacio sin ventilación desde</t>
  </si>
  <si>
    <t>Conj. arq. Dólmenes de Antequera</t>
  </si>
  <si>
    <t>Enclave monumental Castillo de Belalcázar</t>
  </si>
  <si>
    <t>Belalcázar</t>
  </si>
  <si>
    <t>Enclave arqueológico Mezquitas funerarias de Málaga</t>
  </si>
  <si>
    <r>
      <rPr>
        <u/>
        <sz val="8"/>
        <rFont val="Source Sans Pro"/>
        <family val="2"/>
      </rPr>
      <t>Año 2023:</t>
    </r>
    <r>
      <rPr>
        <sz val="8"/>
        <rFont val="Source Sans Pro"/>
        <family val="2"/>
      </rPr>
      <t xml:space="preserve"> Es un total parcial al no disponer del dato en los Dólmenes de la Pastora y Matarrubilla.</t>
    </r>
  </si>
  <si>
    <t>Represent. y Festivales</t>
  </si>
  <si>
    <t>Conciertos</t>
  </si>
  <si>
    <t>El Megalitismo en tierras de Granada</t>
  </si>
  <si>
    <r>
      <t>Enclave monumental Castillo de Belalcázar</t>
    </r>
    <r>
      <rPr>
        <vertAlign val="superscript"/>
        <sz val="9"/>
        <rFont val="Source Sans Pro"/>
        <family val="2"/>
      </rPr>
      <t>1</t>
    </r>
  </si>
  <si>
    <t>2024</t>
  </si>
  <si>
    <r>
      <t xml:space="preserve">Anexo. </t>
    </r>
    <r>
      <rPr>
        <sz val="10.5"/>
        <rFont val="Source Sans Pro"/>
        <family val="2"/>
      </rPr>
      <t>Estado de los espacios en 2024</t>
    </r>
  </si>
  <si>
    <t>Estado de los espacios en 2024</t>
  </si>
  <si>
    <r>
      <rPr>
        <b/>
        <sz val="8"/>
        <rFont val="Source Sans Pro"/>
        <family val="2"/>
      </rPr>
      <t xml:space="preserve">Fuente: </t>
    </r>
    <r>
      <rPr>
        <sz val="8"/>
        <rFont val="Source Sans Pro"/>
        <family val="2"/>
      </rPr>
      <t>Consejería de Cultura y Deporte</t>
    </r>
  </si>
  <si>
    <t>Exposición El Abrigo de las Ruinas</t>
  </si>
  <si>
    <t>Espuertas. Carmen Laffón.</t>
  </si>
  <si>
    <t>Exposición temporal El Megalitismo en tierras de Cádiz</t>
  </si>
  <si>
    <t>Exposición El Collar de la Paloma</t>
  </si>
  <si>
    <t>Recuperación de la Torre del Homenaje, proceso de restauración</t>
  </si>
  <si>
    <t>2024. Pieza del mes de octubre</t>
  </si>
  <si>
    <t>Micro-exposición "Tienda y trastienda: El tiempo detenido"</t>
  </si>
  <si>
    <t>Exposición ECOS 2024: Encuentro de arte contemporáneo</t>
  </si>
  <si>
    <t>Conjunto Arqueológico de Cástulo</t>
  </si>
  <si>
    <t>Conj. arq. de Madinat al-Zahra</t>
  </si>
  <si>
    <t>Conj. monum. de la Alhambra y el Generalife</t>
  </si>
  <si>
    <t>Conj. arq. de Baelo Claudia</t>
  </si>
  <si>
    <t>Conj. arq. de Carmona</t>
  </si>
  <si>
    <t>Conj. Monum. de la Alcazaba de Almería</t>
  </si>
  <si>
    <t>Leopoldo Torres Balbás: Centenario de su nombramiento como arquitecto-director de la Alhambra (1923-2023)</t>
  </si>
  <si>
    <t>Cerámica nazarí. Contextos y proyección</t>
  </si>
  <si>
    <t>Felipe VI. 2014-2024. Una década de la historia de la Corona de España</t>
  </si>
  <si>
    <t>2024. Pieza del mes de agosto</t>
  </si>
  <si>
    <t>2024. Pieza del mes de mayo</t>
  </si>
  <si>
    <t>2024. Pieza del mes de junio</t>
  </si>
  <si>
    <t>2024. Pieza del mes de julio</t>
  </si>
  <si>
    <t>2024. Pieza del mes de septiembre</t>
  </si>
  <si>
    <t>2024. Pieza del mes de noviembre</t>
  </si>
  <si>
    <t>2024. "Pieza del mes" de diciembre de 2024</t>
  </si>
  <si>
    <t>Principio del fin: Cástulo en el Siglo V d.C.</t>
  </si>
  <si>
    <t>A tumba abierta. Una nueva mirada a la Necrópolis Romana de Carmona a través de viejas fotografías</t>
  </si>
  <si>
    <t xml:space="preserve">Exposición temporal La peña de los enamorados </t>
  </si>
  <si>
    <r>
      <rPr>
        <u/>
        <sz val="8"/>
        <rFont val="Source Sans Pro"/>
        <family val="2"/>
      </rPr>
      <t>Año 2024:</t>
    </r>
    <r>
      <rPr>
        <sz val="8"/>
        <rFont val="Source Sans Pro"/>
        <family val="2"/>
      </rPr>
      <t xml:space="preserve"> Es un total parcial al no disponer del dato en los Dólmenes de la Pastora y Matarrubilla hasta mayo.</t>
    </r>
  </si>
  <si>
    <r>
      <t xml:space="preserve">     </t>
    </r>
    <r>
      <rPr>
        <b/>
        <sz val="10.5"/>
        <rFont val="Source Sans Pro"/>
        <family val="2"/>
      </rPr>
      <t xml:space="preserve"> Enclave arqueológico Gades: Columbarios, Cádiz: </t>
    </r>
    <r>
      <rPr>
        <sz val="10.5"/>
        <rFont val="Source Sans Pro"/>
        <family val="2"/>
      </rPr>
      <t>Cerrado al público por realización de obras.</t>
    </r>
  </si>
  <si>
    <r>
      <t xml:space="preserve">      </t>
    </r>
    <r>
      <rPr>
        <b/>
        <sz val="10.5"/>
        <rFont val="Source Sans Pro"/>
        <family val="2"/>
      </rPr>
      <t>Enclave arqueológico de Ategua, Córdoba:</t>
    </r>
    <r>
      <rPr>
        <sz val="10.5"/>
        <rFont val="Source Sans Pro"/>
        <family val="2"/>
      </rPr>
      <t xml:space="preserve"> Cerrado al público por realización de obras.</t>
    </r>
  </si>
  <si>
    <t xml:space="preserve">      septiembre por intervenciones de conservación.</t>
  </si>
  <si>
    <t xml:space="preserve">      hasta el 15 de marzo.</t>
  </si>
  <si>
    <r>
      <t xml:space="preserve">    </t>
    </r>
    <r>
      <rPr>
        <b/>
        <sz val="10.5"/>
        <rFont val="Source Sans Pro"/>
        <family val="2"/>
      </rPr>
      <t xml:space="preserve">  Enclave monumental Castillo de Belalcázar, Belalcázar:</t>
    </r>
    <r>
      <rPr>
        <sz val="10.5"/>
        <rFont val="Source Sans Pro"/>
        <family val="2"/>
      </rPr>
      <t xml:space="preserve"> Cerrado al público desde el 1 de enero</t>
    </r>
  </si>
  <si>
    <r>
      <t xml:space="preserve">      Enclave arqueológico del Dolmen de Soto, Trigueros: </t>
    </r>
    <r>
      <rPr>
        <sz val="10.5"/>
        <rFont val="Source Sans Pro"/>
        <family val="2"/>
      </rPr>
      <t>Cerrado al público desde el 24 de</t>
    </r>
  </si>
  <si>
    <r>
      <t xml:space="preserve">     </t>
    </r>
    <r>
      <rPr>
        <b/>
        <sz val="10.5"/>
        <rFont val="Source Sans Pro"/>
        <family val="2"/>
      </rPr>
      <t xml:space="preserve"> Enclave arqueológico Dólmenes de la Pastora y Matarrubilla, Valencina de la Concepción: </t>
    </r>
  </si>
  <si>
    <r>
      <rPr>
        <vertAlign val="superscript"/>
        <sz val="8"/>
        <rFont val="Source Sans Pro"/>
        <family val="2"/>
      </rPr>
      <t>1</t>
    </r>
    <r>
      <rPr>
        <sz val="8"/>
        <rFont val="Source Sans Pro"/>
        <family val="2"/>
      </rPr>
      <t xml:space="preserve"> Datos estimados en base a la estructura media de los datos de la Red por sexo.</t>
    </r>
  </si>
  <si>
    <r>
      <rPr>
        <vertAlign val="superscript"/>
        <sz val="8"/>
        <rFont val="Source Sans Pro"/>
        <family val="2"/>
      </rPr>
      <t>2</t>
    </r>
    <r>
      <rPr>
        <sz val="8"/>
        <rFont val="Source Sans Pro"/>
        <family val="2"/>
      </rPr>
      <t xml:space="preserve"> Datos estimados en base a los datos del Museo de la Alhambra como muestra representativa de los visitantes al Conjunto (dada su ubicación dentro del mismo).</t>
    </r>
  </si>
  <si>
    <r>
      <t>Enclave monumental de La Sinagoga de Córdoba</t>
    </r>
    <r>
      <rPr>
        <vertAlign val="superscript"/>
        <sz val="9"/>
        <rFont val="Source Sans Pro"/>
        <family val="2"/>
      </rPr>
      <t>1</t>
    </r>
  </si>
  <si>
    <r>
      <t>Conjunto monumental de la Alhambra y el Generalife</t>
    </r>
    <r>
      <rPr>
        <vertAlign val="superscript"/>
        <sz val="9"/>
        <rFont val="Source Sans Pro"/>
        <family val="2"/>
      </rPr>
      <t>2</t>
    </r>
  </si>
  <si>
    <r>
      <rPr>
        <vertAlign val="superscript"/>
        <sz val="8"/>
        <rFont val="Source Sans Pro"/>
        <family val="2"/>
      </rPr>
      <t>1</t>
    </r>
    <r>
      <rPr>
        <sz val="8"/>
        <rFont val="Source Sans Pro"/>
        <family val="2"/>
      </rPr>
      <t xml:space="preserve"> Datos estimados en base a la estructura media de los datos de la Red por procedencia.</t>
    </r>
  </si>
  <si>
    <r>
      <rPr>
        <vertAlign val="superscript"/>
        <sz val="8"/>
        <rFont val="Source Sans Pro"/>
        <family val="2"/>
      </rPr>
      <t>1</t>
    </r>
    <r>
      <rPr>
        <sz val="8"/>
        <rFont val="Source Sans Pro"/>
        <family val="2"/>
      </rPr>
      <t xml:space="preserve"> Datos estimados en base a la estructura media de los datos de la Red por tipo de visita.</t>
    </r>
  </si>
  <si>
    <t>Asistentes a exposiciones temporales (año 2024)</t>
  </si>
  <si>
    <t>Pág. 19</t>
  </si>
  <si>
    <t>Tipo de actividad</t>
  </si>
  <si>
    <t>Nº actividades</t>
  </si>
  <si>
    <t>Nº asistentes</t>
  </si>
  <si>
    <t>Celebraciones</t>
  </si>
  <si>
    <t>Ciclos</t>
  </si>
  <si>
    <t>Clubes de Lectura</t>
  </si>
  <si>
    <t>Concursos y convocatorias</t>
  </si>
  <si>
    <t>Conferencias</t>
  </si>
  <si>
    <t>Cursos</t>
  </si>
  <si>
    <t>Festivales</t>
  </si>
  <si>
    <t>Jornadas y Congresos</t>
  </si>
  <si>
    <t>Otros</t>
  </si>
  <si>
    <t>Presentaciones</t>
  </si>
  <si>
    <t>Proyecciones</t>
  </si>
  <si>
    <t>Representaciones</t>
  </si>
  <si>
    <t>Talleres</t>
  </si>
  <si>
    <t>Visitas Guiadas</t>
  </si>
  <si>
    <r>
      <t xml:space="preserve">Tabla 9. </t>
    </r>
    <r>
      <rPr>
        <sz val="10.5"/>
        <color indexed="8"/>
        <rFont val="Source Sans Pro"/>
        <family val="2"/>
      </rPr>
      <t>Número de actividades culturales realizadas en la Red. Distribución según centro y</t>
    </r>
  </si>
  <si>
    <r>
      <t>Tabla 10.</t>
    </r>
    <r>
      <rPr>
        <sz val="10.5"/>
        <color indexed="8"/>
        <rFont val="Source Sans Pro"/>
        <family val="2"/>
      </rPr>
      <t xml:space="preserve"> Número de asistentes a actividades culturales. Distribución según centro y tipo de </t>
    </r>
  </si>
  <si>
    <r>
      <t>Tabla 11.</t>
    </r>
    <r>
      <rPr>
        <sz val="10.5"/>
        <color indexed="8"/>
        <rFont val="Source Sans Pro"/>
        <family val="2"/>
      </rPr>
      <t xml:space="preserve"> Número de asistentes a actividades culturales. Distribución según centro y sexo</t>
    </r>
  </si>
  <si>
    <r>
      <t>Tabla 12.</t>
    </r>
    <r>
      <rPr>
        <sz val="10.5"/>
        <rFont val="Source Sans Pro"/>
        <family val="2"/>
      </rPr>
      <t xml:space="preserve"> Número total de actividades y de asistentes desglosado por sexo según tipo de</t>
    </r>
  </si>
  <si>
    <r>
      <t>Tabla 13.</t>
    </r>
    <r>
      <rPr>
        <sz val="10.5"/>
        <color indexed="8"/>
        <rFont val="Source Sans Pro"/>
        <family val="2"/>
      </rPr>
      <t xml:space="preserve"> Exposiciones temporales realizadas en la Red. Asistentes a las exposiciones según</t>
    </r>
  </si>
  <si>
    <r>
      <t>Tabla 14.</t>
    </r>
    <r>
      <rPr>
        <sz val="10.5"/>
        <rFont val="Source Sans Pro"/>
        <family val="2"/>
      </rPr>
      <t xml:space="preserve"> Número total de personas usuarias de la biblioteca por conjunto</t>
    </r>
  </si>
  <si>
    <r>
      <t>Tabla 15.</t>
    </r>
    <r>
      <rPr>
        <sz val="10.5"/>
        <rFont val="Source Sans Pro"/>
        <family val="2"/>
      </rPr>
      <t xml:space="preserve"> Número total de personas usuarias del servicio de investigación por conjunto</t>
    </r>
  </si>
  <si>
    <r>
      <t>Tabla 16.</t>
    </r>
    <r>
      <rPr>
        <sz val="10.5"/>
        <color indexed="8"/>
        <rFont val="Source Sans Pro"/>
        <family val="2"/>
      </rPr>
      <t xml:space="preserve"> Número de personas usuarias de la Red. Evolución anual 2014-2024</t>
    </r>
  </si>
  <si>
    <r>
      <t xml:space="preserve">Tabla 9. </t>
    </r>
    <r>
      <rPr>
        <sz val="10.5"/>
        <rFont val="Source Sans Pro"/>
        <family val="2"/>
      </rPr>
      <t>Número de actividades culturales realizadas en la Red. Distribución según centro y tipo de actividad</t>
    </r>
  </si>
  <si>
    <r>
      <t xml:space="preserve">Tabla 10. </t>
    </r>
    <r>
      <rPr>
        <sz val="10.5"/>
        <rFont val="Source Sans Pro"/>
        <family val="2"/>
      </rPr>
      <t>Número de asistentes a actividades culturales. Distribución según centro y tipo de actividad</t>
    </r>
  </si>
  <si>
    <r>
      <t xml:space="preserve">Tabla 11. </t>
    </r>
    <r>
      <rPr>
        <sz val="10.5"/>
        <rFont val="Source Sans Pro"/>
        <family val="2"/>
      </rPr>
      <t>Número de asistentes a actividades culturales. Distribución según centro y sexo</t>
    </r>
  </si>
  <si>
    <r>
      <t xml:space="preserve">Tabla 12. </t>
    </r>
    <r>
      <rPr>
        <sz val="10.5"/>
        <rFont val="Source Sans Pro"/>
        <family val="2"/>
      </rPr>
      <t>Número total de actividades y de asistentes desglosado por sexo según tipo de</t>
    </r>
    <r>
      <rPr>
        <b/>
        <sz val="10.5"/>
        <rFont val="Source Sans Pro"/>
        <family val="2"/>
      </rPr>
      <t xml:space="preserve"> actividad</t>
    </r>
  </si>
  <si>
    <r>
      <t xml:space="preserve">Tabla 13. </t>
    </r>
    <r>
      <rPr>
        <sz val="10.5"/>
        <rFont val="Source Sans Pro"/>
        <family val="2"/>
      </rPr>
      <t>Exposiciones temporales realizadas en la Red. Asistentes a las exposiciones según sexo</t>
    </r>
  </si>
  <si>
    <r>
      <t xml:space="preserve">Tabla 14. </t>
    </r>
    <r>
      <rPr>
        <sz val="10.5"/>
        <rFont val="Source Sans Pro"/>
        <family val="2"/>
      </rPr>
      <t>Número total de personas usuarias de la biblioteca por conjunto</t>
    </r>
  </si>
  <si>
    <r>
      <t xml:space="preserve">Tabla 15. </t>
    </r>
    <r>
      <rPr>
        <sz val="10.5"/>
        <rFont val="Source Sans Pro"/>
        <family val="2"/>
      </rPr>
      <t>Número total de personas usuarias del servicio de investigación por conjunto</t>
    </r>
  </si>
  <si>
    <r>
      <t xml:space="preserve">Tabla 16. </t>
    </r>
    <r>
      <rPr>
        <sz val="10.5"/>
        <rFont val="Source Sans Pro"/>
        <family val="2"/>
      </rPr>
      <t>Número de personas usuarias de la Red. Evolución anual 2014-2024</t>
    </r>
  </si>
  <si>
    <r>
      <t xml:space="preserve">Tabla 7. </t>
    </r>
    <r>
      <rPr>
        <sz val="10.5"/>
        <rFont val="Source Sans Pro"/>
        <family val="2"/>
      </rPr>
      <t>Número de accesos a la página web del conjunto</t>
    </r>
  </si>
  <si>
    <r>
      <t xml:space="preserve">Tabla 8. </t>
    </r>
    <r>
      <rPr>
        <sz val="10.5"/>
        <rFont val="Source Sans Pro"/>
        <family val="2"/>
      </rPr>
      <t>Número de páginas vistas en la web del conjunto</t>
    </r>
  </si>
  <si>
    <t>Pág. 15</t>
  </si>
  <si>
    <t>Pág. 18</t>
  </si>
  <si>
    <t>Pág. 21</t>
  </si>
  <si>
    <t>Total exposiciones temporales 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</si>
</sst>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;&quot;··&quot;"/>
    <numFmt numFmtId="165" formatCode="0.0%"/>
    <numFmt numFmtId="166" formatCode="#,##0;\-#,##0;\-;\·\·"/>
  </numFmts>
  <fonts count="66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.5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sz val="8"/>
      <name val="Arial"/>
      <family val="2"/>
    </font>
    <font>
      <u/>
      <sz val="8"/>
      <name val="Source Sans Pro"/>
      <family val="2"/>
    </font>
    <font>
      <vertAlign val="superscript"/>
      <sz val="9"/>
      <name val="Source Sans Pro"/>
      <family val="2"/>
    </font>
    <font>
      <b/>
      <sz val="8"/>
      <name val="Source Sans Pro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b/>
      <sz val="10.5"/>
      <color rgb="FFEFF3E2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color theme="0" tint="-0.499984740745262"/>
      <name val="Arial"/>
      <family val="2"/>
    </font>
    <font>
      <b/>
      <sz val="10.5"/>
      <color rgb="FF007933"/>
      <name val="Source Sans Pro"/>
      <family val="2"/>
    </font>
    <font>
      <sz val="10.5"/>
      <color rgb="FFFF0000"/>
      <name val="Source Sans Pro"/>
      <family val="2"/>
    </font>
    <font>
      <b/>
      <sz val="10"/>
      <color theme="0"/>
      <name val="Source Sans Pro"/>
      <family val="2"/>
    </font>
    <font>
      <u/>
      <sz val="10.5"/>
      <color rgb="FFFF0000"/>
      <name val="Source Sans Pro"/>
      <family val="2"/>
    </font>
    <font>
      <b/>
      <sz val="9"/>
      <color theme="0"/>
      <name val="Source Sans Pro"/>
      <family val="2"/>
    </font>
    <font>
      <sz val="9"/>
      <color theme="0"/>
      <name val="Source Sans Pro"/>
      <family val="2"/>
    </font>
    <font>
      <u/>
      <sz val="10.5"/>
      <color theme="10"/>
      <name val="Source Sans Pro"/>
      <family val="2"/>
    </font>
    <font>
      <sz val="10"/>
      <color theme="0"/>
      <name val="Source Sans Pro"/>
      <family val="2"/>
    </font>
    <font>
      <sz val="9"/>
      <color theme="1"/>
      <name val="Source Sans Pro"/>
      <family val="2"/>
    </font>
    <font>
      <sz val="8"/>
      <color rgb="FFFF0000"/>
      <name val="Source Sans Pro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vertAlign val="superscript"/>
      <sz val="8"/>
      <name val="Source Sans Pro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Source Sans Pro"/>
      <family val="2"/>
    </font>
    <font>
      <b/>
      <sz val="9"/>
      <name val="Source Sans Pro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theme="0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60" fillId="0" borderId="0"/>
    <xf numFmtId="0" fontId="59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</cellStyleXfs>
  <cellXfs count="154">
    <xf numFmtId="0" fontId="0" fillId="0" borderId="0" xfId="0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21" fillId="3" borderId="0" xfId="0" applyFont="1" applyFill="1" applyAlignment="1">
      <alignment vertical="center"/>
    </xf>
    <xf numFmtId="164" fontId="21" fillId="3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9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166" fontId="5" fillId="5" borderId="0" xfId="0" applyNumberFormat="1" applyFont="1" applyFill="1" applyAlignment="1" applyProtection="1">
      <alignment horizontal="right" vertical="center"/>
      <protection locked="0"/>
    </xf>
    <xf numFmtId="0" fontId="32" fillId="3" borderId="0" xfId="0" applyFont="1" applyFill="1" applyAlignment="1">
      <alignment vertical="center"/>
    </xf>
    <xf numFmtId="0" fontId="3" fillId="5" borderId="0" xfId="2" applyFont="1" applyFill="1" applyAlignment="1">
      <alignment horizontal="left" vertical="center"/>
    </xf>
    <xf numFmtId="166" fontId="4" fillId="5" borderId="0" xfId="0" applyNumberFormat="1" applyFont="1" applyFill="1" applyAlignment="1">
      <alignment horizontal="right" vertical="center"/>
    </xf>
    <xf numFmtId="0" fontId="33" fillId="5" borderId="0" xfId="0" applyFont="1" applyFill="1" applyAlignment="1">
      <alignment vertical="center"/>
    </xf>
    <xf numFmtId="166" fontId="34" fillId="5" borderId="0" xfId="0" applyNumberFormat="1" applyFont="1" applyFill="1" applyAlignment="1">
      <alignment horizontal="right" vertical="center"/>
    </xf>
    <xf numFmtId="0" fontId="24" fillId="3" borderId="0" xfId="0" applyFont="1" applyFill="1" applyAlignment="1">
      <alignment horizontal="center" vertical="center"/>
    </xf>
    <xf numFmtId="9" fontId="35" fillId="6" borderId="0" xfId="3" applyFont="1" applyFill="1" applyBorder="1" applyAlignment="1">
      <alignment horizontal="center" vertical="center" wrapText="1"/>
    </xf>
    <xf numFmtId="0" fontId="3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right" vertical="center"/>
    </xf>
    <xf numFmtId="166" fontId="10" fillId="5" borderId="0" xfId="0" applyNumberFormat="1" applyFont="1" applyFill="1" applyAlignment="1" applyProtection="1">
      <alignment horizontal="right" vertical="center"/>
      <protection locked="0"/>
    </xf>
    <xf numFmtId="0" fontId="8" fillId="3" borderId="10" xfId="0" applyFont="1" applyFill="1" applyBorder="1" applyAlignment="1">
      <alignment vertical="center"/>
    </xf>
    <xf numFmtId="0" fontId="40" fillId="3" borderId="11" xfId="0" applyFont="1" applyFill="1" applyBorder="1" applyAlignment="1">
      <alignment vertical="center"/>
    </xf>
    <xf numFmtId="0" fontId="40" fillId="3" borderId="12" xfId="0" applyFont="1" applyFill="1" applyBorder="1" applyAlignment="1">
      <alignment vertical="center"/>
    </xf>
    <xf numFmtId="0" fontId="41" fillId="7" borderId="0" xfId="0" applyFont="1" applyFill="1" applyAlignment="1">
      <alignment vertical="center"/>
    </xf>
    <xf numFmtId="166" fontId="9" fillId="5" borderId="0" xfId="0" applyNumberFormat="1" applyFont="1" applyFill="1" applyAlignment="1">
      <alignment horizontal="right" vertical="center"/>
    </xf>
    <xf numFmtId="0" fontId="11" fillId="5" borderId="0" xfId="2" applyFont="1" applyFill="1" applyAlignment="1">
      <alignment horizontal="left" vertical="center" indent="1"/>
    </xf>
    <xf numFmtId="0" fontId="9" fillId="8" borderId="0" xfId="2" applyFont="1" applyFill="1" applyAlignment="1">
      <alignment horizontal="left" vertical="center"/>
    </xf>
    <xf numFmtId="0" fontId="42" fillId="8" borderId="0" xfId="0" applyFont="1" applyFill="1" applyAlignment="1">
      <alignment vertical="center"/>
    </xf>
    <xf numFmtId="166" fontId="43" fillId="8" borderId="0" xfId="0" applyNumberFormat="1" applyFont="1" applyFill="1" applyAlignment="1">
      <alignment horizontal="right" vertical="center"/>
    </xf>
    <xf numFmtId="0" fontId="21" fillId="3" borderId="13" xfId="0" applyFont="1" applyFill="1" applyBorder="1" applyAlignment="1">
      <alignment vertical="center"/>
    </xf>
    <xf numFmtId="0" fontId="13" fillId="5" borderId="0" xfId="2" applyFont="1" applyFill="1"/>
    <xf numFmtId="0" fontId="13" fillId="5" borderId="0" xfId="2" applyFont="1" applyFill="1" applyAlignment="1">
      <alignment horizontal="left"/>
    </xf>
    <xf numFmtId="0" fontId="4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3" fontId="45" fillId="9" borderId="0" xfId="0" applyNumberFormat="1" applyFont="1" applyFill="1" applyProtection="1">
      <protection locked="0"/>
    </xf>
    <xf numFmtId="3" fontId="15" fillId="9" borderId="0" xfId="0" applyNumberFormat="1" applyFont="1" applyFill="1" applyProtection="1">
      <protection locked="0"/>
    </xf>
    <xf numFmtId="49" fontId="46" fillId="3" borderId="0" xfId="0" applyNumberFormat="1" applyFont="1" applyFill="1" applyAlignment="1">
      <alignment horizontal="left" vertical="center"/>
    </xf>
    <xf numFmtId="0" fontId="11" fillId="5" borderId="0" xfId="2" applyFont="1" applyFill="1" applyAlignment="1">
      <alignment vertical="center"/>
    </xf>
    <xf numFmtId="0" fontId="9" fillId="8" borderId="0" xfId="2" applyFont="1" applyFill="1" applyAlignment="1">
      <alignment vertical="center"/>
    </xf>
    <xf numFmtId="0" fontId="47" fillId="3" borderId="0" xfId="0" applyFont="1" applyFill="1" applyAlignment="1">
      <alignment vertical="center"/>
    </xf>
    <xf numFmtId="3" fontId="10" fillId="5" borderId="0" xfId="0" applyNumberFormat="1" applyFont="1" applyFill="1" applyAlignment="1" applyProtection="1">
      <alignment horizontal="right" vertical="center"/>
      <protection locked="0"/>
    </xf>
    <xf numFmtId="3" fontId="9" fillId="5" borderId="0" xfId="0" applyNumberFormat="1" applyFont="1" applyFill="1" applyAlignment="1" applyProtection="1">
      <alignment horizontal="right" vertical="center"/>
      <protection locked="0"/>
    </xf>
    <xf numFmtId="165" fontId="10" fillId="5" borderId="0" xfId="0" applyNumberFormat="1" applyFont="1" applyFill="1" applyAlignment="1" applyProtection="1">
      <alignment horizontal="right" vertical="center"/>
      <protection locked="0"/>
    </xf>
    <xf numFmtId="165" fontId="9" fillId="2" borderId="0" xfId="0" applyNumberFormat="1" applyFont="1" applyFill="1" applyAlignment="1">
      <alignment horizontal="right" vertical="center"/>
    </xf>
    <xf numFmtId="9" fontId="48" fillId="10" borderId="0" xfId="3" applyFont="1" applyFill="1" applyBorder="1" applyAlignment="1">
      <alignment horizontal="left" vertical="center"/>
    </xf>
    <xf numFmtId="9" fontId="48" fillId="10" borderId="1" xfId="3" applyFont="1" applyFill="1" applyBorder="1" applyAlignment="1">
      <alignment horizontal="center" vertical="center" wrapText="1"/>
    </xf>
    <xf numFmtId="9" fontId="48" fillId="10" borderId="2" xfId="3" applyFont="1" applyFill="1" applyBorder="1" applyAlignment="1">
      <alignment horizontal="center" vertical="center" wrapText="1"/>
    </xf>
    <xf numFmtId="9" fontId="48" fillId="10" borderId="3" xfId="3" applyFont="1" applyFill="1" applyBorder="1" applyAlignment="1">
      <alignment horizontal="center" vertical="center" wrapText="1"/>
    </xf>
    <xf numFmtId="0" fontId="49" fillId="3" borderId="0" xfId="1" applyFont="1" applyFill="1" applyBorder="1" applyAlignment="1" applyProtection="1">
      <alignment vertical="center"/>
    </xf>
    <xf numFmtId="3" fontId="43" fillId="8" borderId="0" xfId="0" applyNumberFormat="1" applyFont="1" applyFill="1" applyAlignment="1">
      <alignment vertical="center"/>
    </xf>
    <xf numFmtId="3" fontId="42" fillId="8" borderId="0" xfId="0" applyNumberFormat="1" applyFont="1" applyFill="1" applyAlignment="1">
      <alignment vertical="center"/>
    </xf>
    <xf numFmtId="165" fontId="42" fillId="8" borderId="0" xfId="0" applyNumberFormat="1" applyFont="1" applyFill="1" applyAlignment="1">
      <alignment vertical="center"/>
    </xf>
    <xf numFmtId="3" fontId="9" fillId="8" borderId="0" xfId="2" applyNumberFormat="1" applyFont="1" applyFill="1" applyAlignment="1">
      <alignment horizontal="left" vertical="center"/>
    </xf>
    <xf numFmtId="165" fontId="9" fillId="8" borderId="0" xfId="2" applyNumberFormat="1" applyFont="1" applyFill="1" applyAlignment="1">
      <alignment horizontal="left" vertical="center"/>
    </xf>
    <xf numFmtId="165" fontId="43" fillId="8" borderId="0" xfId="0" applyNumberFormat="1" applyFont="1" applyFill="1" applyAlignment="1">
      <alignment horizontal="right" vertical="center"/>
    </xf>
    <xf numFmtId="9" fontId="50" fillId="10" borderId="0" xfId="3" applyFont="1" applyFill="1" applyBorder="1" applyAlignment="1">
      <alignment horizontal="left" vertical="center"/>
    </xf>
    <xf numFmtId="0" fontId="51" fillId="7" borderId="0" xfId="0" applyFont="1" applyFill="1" applyAlignment="1">
      <alignment vertical="center"/>
    </xf>
    <xf numFmtId="9" fontId="50" fillId="10" borderId="14" xfId="3" applyFont="1" applyFill="1" applyBorder="1" applyAlignment="1">
      <alignment horizontal="center" vertical="center" wrapText="1"/>
    </xf>
    <xf numFmtId="9" fontId="50" fillId="10" borderId="0" xfId="3" applyFont="1" applyFill="1" applyBorder="1" applyAlignment="1">
      <alignment horizontal="center" vertical="center" wrapText="1"/>
    </xf>
    <xf numFmtId="0" fontId="52" fillId="3" borderId="0" xfId="1" applyFont="1" applyFill="1" applyBorder="1" applyAlignment="1" applyProtection="1">
      <alignment vertical="center"/>
    </xf>
    <xf numFmtId="0" fontId="19" fillId="3" borderId="0" xfId="1" applyFill="1" applyBorder="1" applyAlignment="1" applyProtection="1">
      <alignment vertical="center"/>
    </xf>
    <xf numFmtId="1" fontId="48" fillId="10" borderId="2" xfId="3" applyNumberFormat="1" applyFont="1" applyFill="1" applyBorder="1" applyAlignment="1">
      <alignment horizontal="center" vertical="center" wrapText="1"/>
    </xf>
    <xf numFmtId="1" fontId="48" fillId="10" borderId="3" xfId="3" applyNumberFormat="1" applyFont="1" applyFill="1" applyBorder="1" applyAlignment="1">
      <alignment horizontal="center" vertical="center" wrapText="1"/>
    </xf>
    <xf numFmtId="0" fontId="53" fillId="7" borderId="0" xfId="0" applyFont="1" applyFill="1" applyAlignment="1">
      <alignment vertical="center"/>
    </xf>
    <xf numFmtId="9" fontId="48" fillId="10" borderId="14" xfId="3" applyFont="1" applyFill="1" applyBorder="1" applyAlignment="1">
      <alignment vertical="center" wrapText="1"/>
    </xf>
    <xf numFmtId="9" fontId="48" fillId="10" borderId="14" xfId="3" applyFont="1" applyFill="1" applyBorder="1" applyAlignment="1">
      <alignment horizontal="center" vertical="center" wrapText="1"/>
    </xf>
    <xf numFmtId="9" fontId="48" fillId="10" borderId="0" xfId="3" applyFont="1" applyFill="1" applyBorder="1" applyAlignment="1">
      <alignment horizontal="center" vertical="center" wrapText="1"/>
    </xf>
    <xf numFmtId="9" fontId="48" fillId="10" borderId="14" xfId="3" applyFont="1" applyFill="1" applyBorder="1" applyAlignment="1">
      <alignment horizontal="left" vertical="center" wrapText="1" indent="1"/>
    </xf>
    <xf numFmtId="0" fontId="10" fillId="8" borderId="0" xfId="2" applyFont="1" applyFill="1" applyAlignment="1">
      <alignment horizontal="left" vertical="center"/>
    </xf>
    <xf numFmtId="165" fontId="54" fillId="5" borderId="0" xfId="0" applyNumberFormat="1" applyFont="1" applyFill="1" applyAlignment="1">
      <alignment vertical="center"/>
    </xf>
    <xf numFmtId="1" fontId="48" fillId="10" borderId="0" xfId="3" applyNumberFormat="1" applyFont="1" applyFill="1" applyBorder="1" applyAlignment="1">
      <alignment horizontal="center" vertical="center" wrapText="1"/>
    </xf>
    <xf numFmtId="1" fontId="48" fillId="10" borderId="14" xfId="3" applyNumberFormat="1" applyFont="1" applyFill="1" applyBorder="1" applyAlignment="1">
      <alignment horizontal="center" vertical="center" wrapText="1"/>
    </xf>
    <xf numFmtId="3" fontId="21" fillId="4" borderId="0" xfId="0" applyNumberFormat="1" applyFont="1" applyFill="1" applyAlignment="1">
      <alignment vertical="center"/>
    </xf>
    <xf numFmtId="166" fontId="9" fillId="2" borderId="0" xfId="0" applyNumberFormat="1" applyFont="1" applyFill="1" applyAlignment="1" applyProtection="1">
      <alignment horizontal="right" vertical="center"/>
      <protection locked="0"/>
    </xf>
    <xf numFmtId="166" fontId="9" fillId="5" borderId="0" xfId="0" applyNumberFormat="1" applyFont="1" applyFill="1" applyAlignment="1" applyProtection="1">
      <alignment horizontal="right" vertical="center"/>
      <protection locked="0"/>
    </xf>
    <xf numFmtId="166" fontId="43" fillId="8" borderId="0" xfId="0" applyNumberFormat="1" applyFont="1" applyFill="1" applyAlignment="1">
      <alignment vertical="center"/>
    </xf>
    <xf numFmtId="165" fontId="43" fillId="8" borderId="0" xfId="0" applyNumberFormat="1" applyFont="1" applyFill="1" applyAlignment="1">
      <alignment vertical="center"/>
    </xf>
    <xf numFmtId="165" fontId="9" fillId="5" borderId="0" xfId="0" applyNumberFormat="1" applyFont="1" applyFill="1" applyAlignment="1" applyProtection="1">
      <alignment horizontal="right" vertical="center"/>
      <protection locked="0"/>
    </xf>
    <xf numFmtId="165" fontId="21" fillId="4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166" fontId="10" fillId="5" borderId="0" xfId="0" applyNumberFormat="1" applyFont="1" applyFill="1" applyAlignment="1">
      <alignment horizontal="right" vertical="center"/>
    </xf>
    <xf numFmtId="0" fontId="11" fillId="8" borderId="0" xfId="2" applyFont="1" applyFill="1" applyAlignment="1">
      <alignment vertical="center"/>
    </xf>
    <xf numFmtId="0" fontId="54" fillId="8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55" fillId="5" borderId="0" xfId="2" applyFont="1" applyFill="1" applyAlignment="1">
      <alignment horizontal="left"/>
    </xf>
    <xf numFmtId="0" fontId="55" fillId="5" borderId="0" xfId="2" applyFont="1" applyFill="1"/>
    <xf numFmtId="1" fontId="48" fillId="10" borderId="15" xfId="3" applyNumberFormat="1" applyFont="1" applyFill="1" applyBorder="1" applyAlignment="1">
      <alignment horizontal="center" vertical="center" wrapText="1"/>
    </xf>
    <xf numFmtId="0" fontId="11" fillId="5" borderId="0" xfId="2" applyFont="1" applyFill="1" applyAlignment="1">
      <alignment vertical="center" wrapText="1"/>
    </xf>
    <xf numFmtId="0" fontId="54" fillId="8" borderId="0" xfId="0" applyFont="1" applyFill="1" applyAlignment="1">
      <alignment vertical="center"/>
    </xf>
    <xf numFmtId="3" fontId="11" fillId="5" borderId="0" xfId="0" applyNumberFormat="1" applyFont="1" applyFill="1" applyAlignment="1" applyProtection="1">
      <alignment vertical="center"/>
      <protection locked="0"/>
    </xf>
    <xf numFmtId="3" fontId="54" fillId="8" borderId="0" xfId="0" applyNumberFormat="1" applyFont="1" applyFill="1" applyAlignment="1">
      <alignment vertical="center"/>
    </xf>
    <xf numFmtId="3" fontId="11" fillId="8" borderId="0" xfId="2" applyNumberFormat="1" applyFont="1" applyFill="1" applyAlignment="1">
      <alignment vertical="center"/>
    </xf>
    <xf numFmtId="14" fontId="11" fillId="8" borderId="0" xfId="2" applyNumberFormat="1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165" fontId="54" fillId="8" borderId="0" xfId="0" applyNumberFormat="1" applyFont="1" applyFill="1" applyAlignment="1">
      <alignment vertical="center"/>
    </xf>
    <xf numFmtId="14" fontId="11" fillId="5" borderId="0" xfId="0" applyNumberFormat="1" applyFont="1" applyFill="1" applyAlignment="1" applyProtection="1">
      <alignment horizontal="right" vertical="center"/>
      <protection locked="0"/>
    </xf>
    <xf numFmtId="14" fontId="11" fillId="8" borderId="0" xfId="0" applyNumberFormat="1" applyFont="1" applyFill="1" applyAlignment="1">
      <alignment horizontal="right" vertical="center"/>
    </xf>
    <xf numFmtId="10" fontId="9" fillId="5" borderId="0" xfId="0" applyNumberFormat="1" applyFont="1" applyFill="1" applyAlignment="1" applyProtection="1">
      <alignment horizontal="right" vertical="center"/>
      <protection locked="0"/>
    </xf>
    <xf numFmtId="0" fontId="12" fillId="3" borderId="0" xfId="0" applyFont="1" applyFill="1" applyAlignment="1">
      <alignment vertical="center"/>
    </xf>
    <xf numFmtId="0" fontId="8" fillId="12" borderId="0" xfId="4" applyFont="1" applyFill="1" applyAlignment="1">
      <alignment vertical="center"/>
    </xf>
    <xf numFmtId="165" fontId="21" fillId="4" borderId="0" xfId="7" applyNumberFormat="1" applyFont="1" applyFill="1" applyAlignment="1">
      <alignment vertical="center"/>
    </xf>
    <xf numFmtId="3" fontId="64" fillId="5" borderId="0" xfId="0" applyNumberFormat="1" applyFont="1" applyFill="1" applyAlignment="1">
      <alignment vertical="center"/>
    </xf>
    <xf numFmtId="3" fontId="64" fillId="8" borderId="0" xfId="0" applyNumberFormat="1" applyFont="1" applyFill="1" applyAlignment="1">
      <alignment vertical="center"/>
    </xf>
    <xf numFmtId="165" fontId="64" fillId="5" borderId="0" xfId="0" applyNumberFormat="1" applyFont="1" applyFill="1" applyAlignment="1">
      <alignment vertical="center"/>
    </xf>
    <xf numFmtId="165" fontId="64" fillId="8" borderId="0" xfId="0" applyNumberFormat="1" applyFont="1" applyFill="1" applyAlignment="1">
      <alignment vertical="center"/>
    </xf>
    <xf numFmtId="0" fontId="65" fillId="8" borderId="0" xfId="2" applyFont="1" applyFill="1" applyAlignment="1">
      <alignment vertical="center"/>
    </xf>
    <xf numFmtId="3" fontId="9" fillId="8" borderId="0" xfId="2" applyNumberFormat="1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49" fontId="46" fillId="3" borderId="0" xfId="0" applyNumberFormat="1" applyFont="1" applyFill="1" applyAlignment="1">
      <alignment horizontal="left" vertical="center"/>
    </xf>
    <xf numFmtId="9" fontId="48" fillId="10" borderId="16" xfId="3" applyFont="1" applyFill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9" fontId="48" fillId="10" borderId="4" xfId="3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48" fillId="11" borderId="2" xfId="0" applyFont="1" applyFill="1" applyBorder="1" applyAlignment="1">
      <alignment horizontal="center" vertical="center" wrapText="1"/>
    </xf>
    <xf numFmtId="0" fontId="57" fillId="7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9" fontId="48" fillId="10" borderId="14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5" fillId="8" borderId="0" xfId="2" applyFont="1" applyFill="1" applyAlignment="1">
      <alignment vertical="center" wrapText="1"/>
    </xf>
    <xf numFmtId="0" fontId="63" fillId="0" borderId="0" xfId="0" applyFont="1" applyAlignment="1">
      <alignment vertical="center" wrapText="1"/>
    </xf>
    <xf numFmtId="0" fontId="42" fillId="7" borderId="5" xfId="0" applyFont="1" applyFill="1" applyBorder="1" applyAlignment="1">
      <alignment horizontal="center" vertical="center" wrapText="1"/>
    </xf>
    <xf numFmtId="0" fontId="42" fillId="7" borderId="5" xfId="0" applyFont="1" applyFill="1" applyBorder="1" applyAlignment="1">
      <alignment vertical="center" wrapText="1"/>
    </xf>
    <xf numFmtId="9" fontId="48" fillId="10" borderId="7" xfId="3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0" fontId="42" fillId="7" borderId="9" xfId="0" applyFont="1" applyFill="1" applyBorder="1" applyAlignment="1">
      <alignment horizontal="center" vertical="center" wrapText="1"/>
    </xf>
    <xf numFmtId="0" fontId="11" fillId="8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3" fillId="5" borderId="0" xfId="2" applyFont="1" applyFill="1" applyAlignment="1">
      <alignment vertical="center" wrapText="1"/>
    </xf>
    <xf numFmtId="0" fontId="61" fillId="0" borderId="0" xfId="0" applyFont="1" applyAlignment="1">
      <alignment vertical="center" wrapText="1"/>
    </xf>
    <xf numFmtId="0" fontId="11" fillId="5" borderId="0" xfId="2" applyFont="1" applyFill="1" applyAlignment="1">
      <alignment vertical="center" wrapText="1"/>
    </xf>
    <xf numFmtId="0" fontId="58" fillId="0" borderId="0" xfId="0" applyFont="1" applyAlignment="1">
      <alignment vertical="center" wrapText="1"/>
    </xf>
  </cellXfs>
  <cellStyles count="8">
    <cellStyle name="Hipervínculo" xfId="1" builtinId="8"/>
    <cellStyle name="Hipervínculo 3" xfId="6" xr:uid="{04508EC4-5D34-4CA8-8E27-8A29C66E98A3}"/>
    <cellStyle name="Normal" xfId="0" builtinId="0"/>
    <cellStyle name="Normal 2" xfId="2" xr:uid="{9CD41F89-69EE-4224-B3DD-9E638B3B6D49}"/>
    <cellStyle name="Normal 3" xfId="5" xr:uid="{1B65CCC4-9E56-4CA9-A596-C96BA9A9A718}"/>
    <cellStyle name="Normal 4" xfId="4" xr:uid="{E0DA97FA-7C04-4965-83B3-56C8AEEF5CD4}"/>
    <cellStyle name="Porcentaje" xfId="7" builtinId="5"/>
    <cellStyle name="Porcentaje 3" xfId="3" xr:uid="{62EFB2B8-0753-4880-BFA2-4DEDBA345F06}"/>
  </cellStyles>
  <dxfs count="28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Año 2021</c:v>
          </c:tx>
          <c:spPr>
            <a:solidFill>
              <a:srgbClr val="77933C"/>
            </a:solidFill>
          </c:spPr>
          <c:invertIfNegative val="0"/>
          <c:cat>
            <c:strRef>
              <c:f>'P3'!$G$12:$R$12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'P3'!$G$54:$R$54</c:f>
              <c:numCache>
                <c:formatCode>#,##0;\-#,##0;\-;\·\·</c:formatCode>
                <c:ptCount val="12"/>
                <c:pt idx="0">
                  <c:v>340287</c:v>
                </c:pt>
                <c:pt idx="1">
                  <c:v>411644</c:v>
                </c:pt>
                <c:pt idx="2">
                  <c:v>499190</c:v>
                </c:pt>
                <c:pt idx="3">
                  <c:v>577340</c:v>
                </c:pt>
                <c:pt idx="4">
                  <c:v>579112</c:v>
                </c:pt>
                <c:pt idx="5">
                  <c:v>446155</c:v>
                </c:pt>
                <c:pt idx="6">
                  <c:v>399019</c:v>
                </c:pt>
                <c:pt idx="7">
                  <c:v>447501</c:v>
                </c:pt>
                <c:pt idx="8">
                  <c:v>484663</c:v>
                </c:pt>
                <c:pt idx="9">
                  <c:v>512927</c:v>
                </c:pt>
                <c:pt idx="10">
                  <c:v>450185</c:v>
                </c:pt>
                <c:pt idx="11">
                  <c:v>365958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8-4144-956D-19698033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33759"/>
        <c:axId val="1"/>
      </c:barChart>
      <c:catAx>
        <c:axId val="117813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1"/>
        <c:axPos val="l"/>
        <c:numFmt formatCode="#,##0;\-#,##0;\-;\·\·" sourceLinked="1"/>
        <c:majorTickMark val="out"/>
        <c:minorTickMark val="none"/>
        <c:tickLblPos val="nextTo"/>
        <c:crossAx val="1178133759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0793650793648E-2"/>
          <c:y val="7.4915891195418749E-2"/>
          <c:w val="0.91269841269841268"/>
          <c:h val="0.446687258015399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'P13'!$F$12:$L$12</c:f>
              <c:strCache>
                <c:ptCount val="7"/>
                <c:pt idx="0">
                  <c:v>Exposiciones temporales</c:v>
                </c:pt>
                <c:pt idx="1">
                  <c:v>Visitas guiadas</c:v>
                </c:pt>
                <c:pt idx="2">
                  <c:v>Represent. y Festivales</c:v>
                </c:pt>
                <c:pt idx="3">
                  <c:v>Talleres, Cursos y Jornadas</c:v>
                </c:pt>
                <c:pt idx="4">
                  <c:v>Conciertos</c:v>
                </c:pt>
                <c:pt idx="5">
                  <c:v>Actividades didácticas</c:v>
                </c:pt>
                <c:pt idx="6">
                  <c:v>Otras actividades</c:v>
                </c:pt>
              </c:strCache>
            </c:strRef>
          </c:cat>
          <c:val>
            <c:numRef>
              <c:f>'P13'!$F$54:$L$54</c:f>
              <c:numCache>
                <c:formatCode>#,##0</c:formatCode>
                <c:ptCount val="7"/>
                <c:pt idx="0">
                  <c:v>1505798</c:v>
                </c:pt>
                <c:pt idx="1">
                  <c:v>195539</c:v>
                </c:pt>
                <c:pt idx="2">
                  <c:v>63282</c:v>
                </c:pt>
                <c:pt idx="3">
                  <c:v>6388</c:v>
                </c:pt>
                <c:pt idx="4">
                  <c:v>16132</c:v>
                </c:pt>
                <c:pt idx="5">
                  <c:v>2699</c:v>
                </c:pt>
                <c:pt idx="6">
                  <c:v>8971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9-40E1-8FAD-2EF6007D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78133279"/>
        <c:axId val="1"/>
      </c:barChart>
      <c:catAx>
        <c:axId val="11781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 i="0" u="none" strike="noStrike" baseline="0">
                <a:solidFill>
                  <a:srgbClr val="77933C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78133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3121019108277E-2"/>
          <c:y val="3.980096384145114E-2"/>
          <c:w val="0.81104100840898075"/>
          <c:h val="0.950248795198186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6104-45B0-A64E-00F2450B29C8}"/>
              </c:ext>
            </c:extLst>
          </c:dPt>
          <c:dPt>
            <c:idx val="1"/>
            <c:bubble3D val="0"/>
            <c:explosion val="4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6104-45B0-A64E-00F2450B29C8}"/>
              </c:ext>
            </c:extLst>
          </c:dPt>
          <c:dLbls>
            <c:dLbl>
              <c:idx val="0"/>
              <c:layout>
                <c:manualLayout>
                  <c:x val="1.7857377847376663E-2"/>
                  <c:y val="-0.28003050153965198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77933C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4-45B0-A64E-00F2450B29C8}"/>
                </c:ext>
              </c:extLst>
            </c:dLbl>
            <c:dLbl>
              <c:idx val="1"/>
              <c:layout>
                <c:manualLayout>
                  <c:x val="-1.6985275931019481E-2"/>
                  <c:y val="-0.28197447821098298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C0504D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4-45B0-A64E-00F2450B2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'P14'!$I$55:$J$55</c:f>
              <c:numCache>
                <c:formatCode>0.0%</c:formatCode>
                <c:ptCount val="2"/>
                <c:pt idx="0">
                  <c:v>0.4747330038931315</c:v>
                </c:pt>
                <c:pt idx="1">
                  <c:v>0.52526699610686844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4-45B0-A64E-00F2450B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3121019108277E-2"/>
          <c:y val="3.980096384145114E-2"/>
          <c:w val="0.81104100840898075"/>
          <c:h val="0.950248795198186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1-3FFD-40F5-B721-5F6359A3D327}"/>
              </c:ext>
            </c:extLst>
          </c:dPt>
          <c:dPt>
            <c:idx val="1"/>
            <c:bubble3D val="0"/>
            <c:explosion val="4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3FFD-40F5-B721-5F6359A3D327}"/>
              </c:ext>
            </c:extLst>
          </c:dPt>
          <c:dLbls>
            <c:dLbl>
              <c:idx val="0"/>
              <c:layout>
                <c:manualLayout>
                  <c:x val="1.7857377847376663E-2"/>
                  <c:y val="-0.28003050153965198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77933C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FD-40F5-B721-5F6359A3D327}"/>
                </c:ext>
              </c:extLst>
            </c:dLbl>
            <c:dLbl>
              <c:idx val="1"/>
              <c:layout>
                <c:manualLayout>
                  <c:x val="-1.6985275931019481E-2"/>
                  <c:y val="-0.28197447821098298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C0504D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FD-40F5-B721-5F6359A3D3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'P15'!$J$32:$K$32</c:f>
              <c:numCache>
                <c:formatCode>0.0%</c:formatCode>
                <c:ptCount val="2"/>
                <c:pt idx="0">
                  <c:v>0.4747330038931315</c:v>
                </c:pt>
                <c:pt idx="1">
                  <c:v>0.52526699610686844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FD-40F5-B721-5F6359A3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1756556486544"/>
          <c:y val="0"/>
          <c:w val="0.77701926026148549"/>
          <c:h val="0.8645067804024496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6F40-4605-9F4A-ECC35E2460CE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6F40-4605-9F4A-ECC35E2460CE}"/>
              </c:ext>
            </c:extLst>
          </c:dPt>
          <c:dPt>
            <c:idx val="2"/>
            <c:invertIfNegative val="0"/>
            <c:bubble3D val="0"/>
            <c:spPr>
              <a:solidFill>
                <a:srgbClr val="558ED5"/>
              </a:solidFill>
            </c:spPr>
            <c:extLst>
              <c:ext xmlns:c16="http://schemas.microsoft.com/office/drawing/2014/chart" uri="{C3380CC4-5D6E-409C-BE32-E72D297353CC}">
                <c16:uniqueId val="{00000002-6F40-4605-9F4A-ECC35E2460CE}"/>
              </c:ext>
            </c:extLst>
          </c:dPt>
          <c:dPt>
            <c:idx val="3"/>
            <c:invertIfNegative val="0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3-6F40-4605-9F4A-ECC35E246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'P16'!$M$37:$N$37</c:f>
              <c:numCache>
                <c:formatCode>0.0%</c:formatCode>
                <c:ptCount val="2"/>
                <c:pt idx="0">
                  <c:v>0.47508762795540971</c:v>
                </c:pt>
                <c:pt idx="1">
                  <c:v>0.52491237204459029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40-4605-9F4A-ECC35E246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78123199"/>
        <c:axId val="1"/>
      </c:barChart>
      <c:catAx>
        <c:axId val="1178123199"/>
        <c:scaling>
          <c:orientation val="minMax"/>
        </c:scaling>
        <c:delete val="0"/>
        <c:axPos val="b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1178123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3121019108277E-2"/>
          <c:y val="3.980096384145114E-2"/>
          <c:w val="0.81104100840898075"/>
          <c:h val="0.950248795198186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1-1B5E-4602-BCDC-744844E49AA5}"/>
              </c:ext>
            </c:extLst>
          </c:dPt>
          <c:dPt>
            <c:idx val="1"/>
            <c:bubble3D val="0"/>
            <c:explosion val="4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1B5E-4602-BCDC-744844E49AA5}"/>
              </c:ext>
            </c:extLst>
          </c:dPt>
          <c:dLbls>
            <c:dLbl>
              <c:idx val="0"/>
              <c:layout>
                <c:manualLayout>
                  <c:x val="0.10065925582831556"/>
                  <c:y val="-0.25843054690241407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77933C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37254901961"/>
                      <c:h val="0.17177709268767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5E-4602-BCDC-744844E49AA5}"/>
                </c:ext>
              </c:extLst>
            </c:dLbl>
            <c:dLbl>
              <c:idx val="1"/>
              <c:layout>
                <c:manualLayout>
                  <c:x val="-3.1691369461170293E-2"/>
                  <c:y val="-0.13986893176072929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C0504D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11764705882352"/>
                      <c:h val="0.13767177977814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B5E-4602-BCDC-744844E49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'P18'!$I$57:$J$57</c:f>
              <c:numCache>
                <c:formatCode>0.0%</c:formatCode>
                <c:ptCount val="2"/>
                <c:pt idx="0">
                  <c:v>0.49494949494949497</c:v>
                </c:pt>
                <c:pt idx="1">
                  <c:v>0.50505050505050508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5E-4602-BCDC-744844E4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3121019108277E-2"/>
          <c:y val="3.980096384145114E-2"/>
          <c:w val="0.81104100840898075"/>
          <c:h val="0.950248795198186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1-094C-4752-A0CA-E666B5628902}"/>
              </c:ext>
            </c:extLst>
          </c:dPt>
          <c:dPt>
            <c:idx val="1"/>
            <c:bubble3D val="0"/>
            <c:explosion val="4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094C-4752-A0CA-E666B5628902}"/>
              </c:ext>
            </c:extLst>
          </c:dPt>
          <c:dLbls>
            <c:dLbl>
              <c:idx val="0"/>
              <c:layout>
                <c:manualLayout>
                  <c:x val="5.1639647985178304E-2"/>
                  <c:y val="-0.12200895690463126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77933C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37254901961"/>
                      <c:h val="0.17177709268767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4C-4752-A0CA-E666B5628902}"/>
                </c:ext>
              </c:extLst>
            </c:dLbl>
            <c:dLbl>
              <c:idx val="1"/>
              <c:layout>
                <c:manualLayout>
                  <c:x val="6.6347846225104132E-2"/>
                  <c:y val="-8.3026817899844868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C0504D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11764705882352"/>
                      <c:h val="0.13767177977814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94C-4752-A0CA-E666B5628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'P18'!$I$27:$J$27</c:f>
              <c:numCache>
                <c:formatCode>0.0%</c:formatCode>
                <c:ptCount val="2"/>
                <c:pt idx="0">
                  <c:v>0.66379310344827591</c:v>
                </c:pt>
                <c:pt idx="1">
                  <c:v>0.33620689655172414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C-4752-A0CA-E666B562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rgbClr val="77933C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 w="19050">
                <a:solidFill>
                  <a:srgbClr val="77933C"/>
                </a:solidFill>
              </a:ln>
            </c:spPr>
          </c:marker>
          <c:dPt>
            <c:idx val="1"/>
            <c:bubble3D val="0"/>
            <c:spPr>
              <a:ln w="19050">
                <a:solidFill>
                  <a:srgbClr val="77933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024-4926-A05F-54EE5FB3E982}"/>
              </c:ext>
            </c:extLst>
          </c:dPt>
          <c:cat>
            <c:numRef>
              <c:f>'P19'!$G$12:$Q$12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'P19'!$G$56:$Q$56</c:f>
              <c:numCache>
                <c:formatCode>#,##0;\-#,##0;\-;\·\·</c:formatCode>
                <c:ptCount val="11"/>
                <c:pt idx="0">
                  <c:v>4402132</c:v>
                </c:pt>
                <c:pt idx="1">
                  <c:v>4705741</c:v>
                </c:pt>
                <c:pt idx="2">
                  <c:v>5027732</c:v>
                </c:pt>
                <c:pt idx="3">
                  <c:v>5294851</c:v>
                </c:pt>
                <c:pt idx="4">
                  <c:v>4862934</c:v>
                </c:pt>
                <c:pt idx="5">
                  <c:v>5447700</c:v>
                </c:pt>
                <c:pt idx="6">
                  <c:v>1530586</c:v>
                </c:pt>
                <c:pt idx="7">
                  <c:v>2517413</c:v>
                </c:pt>
                <c:pt idx="8">
                  <c:v>4644712</c:v>
                </c:pt>
                <c:pt idx="9">
                  <c:v>5203446</c:v>
                </c:pt>
                <c:pt idx="10">
                  <c:v>5513981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4-4926-A05F-54EE5FB3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29439"/>
        <c:axId val="1"/>
      </c:lineChart>
      <c:catAx>
        <c:axId val="117812943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1" i="0" u="none" strike="noStrike" baseline="0">
                <a:solidFill>
                  <a:srgbClr val="77933C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000"/>
          <c:min val="1000000"/>
        </c:scaling>
        <c:delete val="1"/>
        <c:axPos val="l"/>
        <c:numFmt formatCode="#,##0;\-#,##0;\-;\·\·" sourceLinked="1"/>
        <c:majorTickMark val="out"/>
        <c:minorTickMark val="none"/>
        <c:tickLblPos val="nextTo"/>
        <c:crossAx val="1178129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3121019108277E-2"/>
          <c:y val="3.980096384145114E-2"/>
          <c:w val="0.81104100840898075"/>
          <c:h val="0.950248795198186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AF48-4E2B-B672-29766FB69E92}"/>
              </c:ext>
            </c:extLst>
          </c:dPt>
          <c:dPt>
            <c:idx val="1"/>
            <c:bubble3D val="0"/>
            <c:explosion val="4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AF48-4E2B-B672-29766FB69E92}"/>
              </c:ext>
            </c:extLst>
          </c:dPt>
          <c:dLbls>
            <c:dLbl>
              <c:idx val="0"/>
              <c:layout>
                <c:manualLayout>
                  <c:x val="2.6192725909261342E-3"/>
                  <c:y val="-0.2798986107353881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77933C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8-4E2B-B672-29766FB69E92}"/>
                </c:ext>
              </c:extLst>
            </c:dLbl>
            <c:dLbl>
              <c:idx val="1"/>
              <c:layout>
                <c:manualLayout>
                  <c:x val="-1.6985676790401201E-2"/>
                  <c:y val="-0.28197457633254414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C0504D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8-4E2B-B672-29766FB69E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  <a:cs typeface="Arial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'P5'!$I$55:$J$55</c:f>
              <c:numCache>
                <c:formatCode>0.0%</c:formatCode>
                <c:ptCount val="2"/>
                <c:pt idx="0">
                  <c:v>0.47459140682566736</c:v>
                </c:pt>
                <c:pt idx="1">
                  <c:v>0.52540859317433264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48-4E2B-B672-29766FB69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CA84-40D5-BB4C-B151B3566FBD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CA84-40D5-BB4C-B151B3566FBD}"/>
              </c:ext>
            </c:extLst>
          </c:dPt>
          <c:dPt>
            <c:idx val="2"/>
            <c:invertIfNegative val="0"/>
            <c:bubble3D val="0"/>
            <c:spPr>
              <a:solidFill>
                <a:srgbClr val="558ED5"/>
              </a:solidFill>
            </c:spPr>
            <c:extLst>
              <c:ext xmlns:c16="http://schemas.microsoft.com/office/drawing/2014/chart" uri="{C3380CC4-5D6E-409C-BE32-E72D297353CC}">
                <c16:uniqueId val="{00000002-CA84-40D5-BB4C-B151B3566FBD}"/>
              </c:ext>
            </c:extLst>
          </c:dPt>
          <c:dPt>
            <c:idx val="3"/>
            <c:invertIfNegative val="0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3-CA84-40D5-BB4C-B151B3566FBD}"/>
              </c:ext>
            </c:extLst>
          </c:dPt>
          <c:val>
            <c:numRef>
              <c:f>('P6'!$G$55:$H$55,'P6'!$J$55:$K$55)</c:f>
              <c:numCache>
                <c:formatCode>#,##0;\-#,##0;\-;\·\·</c:formatCode>
                <c:ptCount val="4"/>
                <c:pt idx="0">
                  <c:v>1189530</c:v>
                </c:pt>
                <c:pt idx="1">
                  <c:v>1435214</c:v>
                </c:pt>
                <c:pt idx="2">
                  <c:v>1619580</c:v>
                </c:pt>
                <c:pt idx="3">
                  <c:v>1269657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84-40D5-BB4C-B151B356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83858111"/>
        <c:axId val="1"/>
      </c:barChart>
      <c:catAx>
        <c:axId val="1183858111"/>
        <c:scaling>
          <c:orientation val="minMax"/>
        </c:scaling>
        <c:delete val="0"/>
        <c:axPos val="b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00"/>
        </c:scaling>
        <c:delete val="1"/>
        <c:axPos val="l"/>
        <c:numFmt formatCode="#,##0;\-#,##0;\-;\·\·" sourceLinked="1"/>
        <c:majorTickMark val="out"/>
        <c:minorTickMark val="none"/>
        <c:tickLblPos val="nextTo"/>
        <c:crossAx val="118385811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1535145698027"/>
          <c:y val="7.4056939054866947E-2"/>
          <c:w val="0.62485085349732739"/>
          <c:h val="0.81918245865199868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37FD-49BE-8F23-03459D78317B}"/>
              </c:ext>
            </c:extLst>
          </c:dPt>
          <c:dPt>
            <c:idx val="1"/>
            <c:bubble3D val="0"/>
            <c:explosion val="6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37FD-49BE-8F23-03459D78317B}"/>
              </c:ext>
            </c:extLst>
          </c:dPt>
          <c:dPt>
            <c:idx val="2"/>
            <c:bubble3D val="0"/>
            <c:explosion val="9"/>
            <c:spPr>
              <a:solidFill>
                <a:srgbClr val="558ED5"/>
              </a:solidFill>
            </c:spPr>
            <c:extLst>
              <c:ext xmlns:c16="http://schemas.microsoft.com/office/drawing/2014/chart" uri="{C3380CC4-5D6E-409C-BE32-E72D297353CC}">
                <c16:uniqueId val="{00000002-37FD-49BE-8F23-03459D78317B}"/>
              </c:ext>
            </c:extLst>
          </c:dPt>
          <c:dPt>
            <c:idx val="3"/>
            <c:bubble3D val="0"/>
            <c:explosion val="7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3-37FD-49BE-8F23-03459D78317B}"/>
              </c:ext>
            </c:extLst>
          </c:dPt>
          <c:dLbls>
            <c:dLbl>
              <c:idx val="0"/>
              <c:layout>
                <c:manualLayout>
                  <c:x val="-1.5690722145970257E-2"/>
                  <c:y val="-8.7097112860893208E-3"/>
                </c:manualLayout>
              </c:layout>
              <c:numFmt formatCode="0.0%" sourceLinked="0"/>
              <c:spPr>
                <a:solidFill>
                  <a:srgbClr val="77933C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D-49BE-8F23-03459D78317B}"/>
                </c:ext>
              </c:extLst>
            </c:dLbl>
            <c:dLbl>
              <c:idx val="1"/>
              <c:layout>
                <c:manualLayout>
                  <c:x val="-4.13963612910161E-3"/>
                  <c:y val="4.5774780544776399E-2"/>
                </c:manualLayout>
              </c:layout>
              <c:numFmt formatCode="0.0%" sourceLinked="0"/>
              <c:spPr>
                <a:solidFill>
                  <a:srgbClr val="C0504D"/>
                </a:solidFill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FD-49BE-8F23-03459D78317B}"/>
                </c:ext>
              </c:extLst>
            </c:dLbl>
            <c:dLbl>
              <c:idx val="2"/>
              <c:layout>
                <c:manualLayout>
                  <c:x val="3.2242437272132878E-2"/>
                  <c:y val="7.7258285298069856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FD-49BE-8F23-03459D78317B}"/>
                </c:ext>
              </c:extLst>
            </c:dLbl>
            <c:dLbl>
              <c:idx val="3"/>
              <c:layout>
                <c:manualLayout>
                  <c:x val="1.0329203730079815E-2"/>
                  <c:y val="-1.4251089427218726E-3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FD-49BE-8F23-03459D78317B}"/>
                </c:ext>
              </c:extLst>
            </c:dLbl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('P7'!$G$55:$H$55,'P7'!$J$55:$K$55)</c:f>
              <c:numCache>
                <c:formatCode>0.0%</c:formatCode>
                <c:ptCount val="4"/>
                <c:pt idx="0">
                  <c:v>0.21572979667503389</c:v>
                </c:pt>
                <c:pt idx="1">
                  <c:v>0.26028635209297962</c:v>
                </c:pt>
                <c:pt idx="2">
                  <c:v>0.29372244844514334</c:v>
                </c:pt>
                <c:pt idx="3">
                  <c:v>0.23026140278684312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FD-49BE-8F23-03459D78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4"/>
        <c:holeSize val="1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40462702343203"/>
          <c:y val="3.7573972318208429E-2"/>
          <c:w val="0.6040726357169155"/>
          <c:h val="0.9604320323268943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rgbClr val="77933C"/>
              </a:solidFill>
            </c:spPr>
            <c:extLst>
              <c:ext xmlns:c16="http://schemas.microsoft.com/office/drawing/2014/chart" uri="{C3380CC4-5D6E-409C-BE32-E72D297353CC}">
                <c16:uniqueId val="{00000000-57EE-4A84-BA27-F7B311713E5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57EE-4A84-BA27-F7B311713E5A}"/>
              </c:ext>
            </c:extLst>
          </c:dPt>
          <c:dPt>
            <c:idx val="2"/>
            <c:bubble3D val="0"/>
            <c:spPr>
              <a:solidFill>
                <a:srgbClr val="558ED5"/>
              </a:solidFill>
            </c:spPr>
            <c:extLst>
              <c:ext xmlns:c16="http://schemas.microsoft.com/office/drawing/2014/chart" uri="{C3380CC4-5D6E-409C-BE32-E72D297353CC}">
                <c16:uniqueId val="{00000002-57EE-4A84-BA27-F7B311713E5A}"/>
              </c:ext>
            </c:extLst>
          </c:dPt>
          <c:dLbls>
            <c:dLbl>
              <c:idx val="0"/>
              <c:layout>
                <c:manualLayout>
                  <c:x val="0.16268930796461831"/>
                  <c:y val="0.2518690137554795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EE-4A84-BA27-F7B311713E5A}"/>
                </c:ext>
              </c:extLst>
            </c:dLbl>
            <c:dLbl>
              <c:idx val="1"/>
              <c:layout>
                <c:manualLayout>
                  <c:x val="-0.13755772746305545"/>
                  <c:y val="-6.723347783774226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E-4A84-BA27-F7B311713E5A}"/>
                </c:ext>
              </c:extLst>
            </c:dLbl>
            <c:dLbl>
              <c:idx val="2"/>
              <c:layout>
                <c:manualLayout>
                  <c:x val="-0.14373861630285539"/>
                  <c:y val="-0.19065836665704744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Source Sans Pro" panose="020B0503030403020204" pitchFamily="34" charset="0"/>
                        <a:ea typeface="Source Sans Pro" panose="020B0503030403020204" pitchFamily="34" charset="0"/>
                      </a:defRPr>
                    </a:pPr>
                    <a:r>
                      <a:rPr lang="en-US"/>
                      <a:t>13,0%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7EE-4A84-BA27-F7B311713E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rgbClr val="C0504D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('P8'!$G$55,'P8'!$I$55:$J$55)</c:f>
              <c:numCache>
                <c:formatCode>#,##0;\-#,##0;\-;\·\·</c:formatCode>
                <c:ptCount val="3"/>
                <c:pt idx="0">
                  <c:v>4530735</c:v>
                </c:pt>
                <c:pt idx="1">
                  <c:v>266023</c:v>
                </c:pt>
                <c:pt idx="2">
                  <c:v>717223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EE-4A84-BA27-F7B31171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5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'P9'!$F$12:$L$12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'P9'!$F$54:$L$54</c:f>
              <c:numCache>
                <c:formatCode>#,##0</c:formatCode>
                <c:ptCount val="7"/>
                <c:pt idx="0">
                  <c:v>445967</c:v>
                </c:pt>
                <c:pt idx="1">
                  <c:v>824993</c:v>
                </c:pt>
                <c:pt idx="2">
                  <c:v>801070</c:v>
                </c:pt>
                <c:pt idx="3">
                  <c:v>806858</c:v>
                </c:pt>
                <c:pt idx="4">
                  <c:v>819377</c:v>
                </c:pt>
                <c:pt idx="5">
                  <c:v>942404</c:v>
                </c:pt>
                <c:pt idx="6">
                  <c:v>873312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F-4CDD-8B8B-FC921A1A8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83856191"/>
        <c:axId val="1"/>
      </c:barChart>
      <c:catAx>
        <c:axId val="118385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77933C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000"/>
        </c:scaling>
        <c:delete val="1"/>
        <c:axPos val="l"/>
        <c:numFmt formatCode="#,##0" sourceLinked="1"/>
        <c:majorTickMark val="out"/>
        <c:minorTickMark val="none"/>
        <c:tickLblPos val="nextTo"/>
        <c:crossAx val="1183856191"/>
        <c:crosses val="autoZero"/>
        <c:crossBetween val="between"/>
        <c:majorUnit val="1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Año 2021</c:v>
          </c:tx>
          <c:spPr>
            <a:solidFill>
              <a:srgbClr val="77933C"/>
            </a:solidFill>
          </c:spPr>
          <c:invertIfNegative val="0"/>
          <c:cat>
            <c:strRef>
              <c:f>'P10'!$F$12:$Q$12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'P10'!$F$28:$Q$28</c:f>
              <c:numCache>
                <c:formatCode>#,##0;\-#,##0;\-;\·\·</c:formatCode>
                <c:ptCount val="12"/>
                <c:pt idx="0">
                  <c:v>569225</c:v>
                </c:pt>
                <c:pt idx="1">
                  <c:v>679054</c:v>
                </c:pt>
                <c:pt idx="2">
                  <c:v>830687</c:v>
                </c:pt>
                <c:pt idx="3">
                  <c:v>846323</c:v>
                </c:pt>
                <c:pt idx="4">
                  <c:v>702602</c:v>
                </c:pt>
                <c:pt idx="5">
                  <c:v>467016</c:v>
                </c:pt>
                <c:pt idx="6">
                  <c:v>501046</c:v>
                </c:pt>
                <c:pt idx="7">
                  <c:v>609565</c:v>
                </c:pt>
                <c:pt idx="8">
                  <c:v>772001</c:v>
                </c:pt>
                <c:pt idx="9">
                  <c:v>914558</c:v>
                </c:pt>
                <c:pt idx="10">
                  <c:v>616488</c:v>
                </c:pt>
                <c:pt idx="11">
                  <c:v>548885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1-409A-83BF-3CC5F533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33759"/>
        <c:axId val="1"/>
      </c:barChart>
      <c:catAx>
        <c:axId val="11781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50000"/>
          <c:min val="0"/>
        </c:scaling>
        <c:delete val="1"/>
        <c:axPos val="l"/>
        <c:numFmt formatCode="#,##0;\-#,##0;\-;\·\·" sourceLinked="1"/>
        <c:majorTickMark val="out"/>
        <c:minorTickMark val="none"/>
        <c:tickLblPos val="nextTo"/>
        <c:crossAx val="1178133759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Año 2021</c:v>
          </c:tx>
          <c:spPr>
            <a:solidFill>
              <a:srgbClr val="77933C"/>
            </a:solidFill>
          </c:spPr>
          <c:invertIfNegative val="0"/>
          <c:cat>
            <c:strRef>
              <c:f>'P11'!$F$12:$Q$12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'P11'!$F$28:$Q$28</c:f>
              <c:numCache>
                <c:formatCode>#,##0;\-#,##0;\-;\·\·</c:formatCode>
                <c:ptCount val="12"/>
                <c:pt idx="0">
                  <c:v>2282998</c:v>
                </c:pt>
                <c:pt idx="1">
                  <c:v>2918900</c:v>
                </c:pt>
                <c:pt idx="2">
                  <c:v>3675878</c:v>
                </c:pt>
                <c:pt idx="3">
                  <c:v>4062743</c:v>
                </c:pt>
                <c:pt idx="4">
                  <c:v>3271841</c:v>
                </c:pt>
                <c:pt idx="5">
                  <c:v>1977000</c:v>
                </c:pt>
                <c:pt idx="6">
                  <c:v>1903557</c:v>
                </c:pt>
                <c:pt idx="7">
                  <c:v>2394997</c:v>
                </c:pt>
                <c:pt idx="8">
                  <c:v>3350967</c:v>
                </c:pt>
                <c:pt idx="9">
                  <c:v>5013580</c:v>
                </c:pt>
                <c:pt idx="10">
                  <c:v>2964841</c:v>
                </c:pt>
                <c:pt idx="11">
                  <c:v>2945627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C-4CC2-B5F2-A8B760B4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33759"/>
        <c:axId val="1"/>
      </c:barChart>
      <c:catAx>
        <c:axId val="11781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0"/>
          <c:min val="0"/>
        </c:scaling>
        <c:delete val="1"/>
        <c:axPos val="l"/>
        <c:numFmt formatCode="#,##0;\-#,##0;\-;\·\·" sourceLinked="1"/>
        <c:majorTickMark val="out"/>
        <c:minorTickMark val="none"/>
        <c:tickLblPos val="nextTo"/>
        <c:crossAx val="1178133759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0793650793648E-2"/>
          <c:y val="7.4915891195418749E-2"/>
          <c:w val="0.91269841269841268"/>
          <c:h val="0.446687258015399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'P12'!$F$12:$L$12</c:f>
              <c:strCache>
                <c:ptCount val="7"/>
                <c:pt idx="0">
                  <c:v>Exposiciones temporales</c:v>
                </c:pt>
                <c:pt idx="1">
                  <c:v>Visitas guiadas</c:v>
                </c:pt>
                <c:pt idx="2">
                  <c:v>Represent. y Festivales</c:v>
                </c:pt>
                <c:pt idx="3">
                  <c:v>Talleres, Cursos y Jornadas</c:v>
                </c:pt>
                <c:pt idx="4">
                  <c:v>Conciertos</c:v>
                </c:pt>
                <c:pt idx="5">
                  <c:v>Actividades didácticas</c:v>
                </c:pt>
                <c:pt idx="6">
                  <c:v>Otras actividades</c:v>
                </c:pt>
              </c:strCache>
            </c:strRef>
          </c:cat>
          <c:val>
            <c:numRef>
              <c:f>'P12'!$F$54:$L$54</c:f>
              <c:numCache>
                <c:formatCode>#,##0</c:formatCode>
                <c:ptCount val="7"/>
                <c:pt idx="0">
                  <c:v>22</c:v>
                </c:pt>
                <c:pt idx="1">
                  <c:v>6516</c:v>
                </c:pt>
                <c:pt idx="2">
                  <c:v>121</c:v>
                </c:pt>
                <c:pt idx="3">
                  <c:v>177</c:v>
                </c:pt>
                <c:pt idx="4">
                  <c:v>60</c:v>
                </c:pt>
                <c:pt idx="5">
                  <c:v>48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E-487E-83DB-3BC0CB434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78126559"/>
        <c:axId val="1"/>
      </c:barChart>
      <c:catAx>
        <c:axId val="11781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 i="0" u="none" strike="noStrike" baseline="0">
                <a:solidFill>
                  <a:srgbClr val="77933C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7812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1.xml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2.xml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13.xml"/><Relationship Id="rId1" Type="http://schemas.openxmlformats.org/officeDocument/2006/relationships/image" Target="../media/image3.png"/><Relationship Id="rId4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4.xml"/><Relationship Id="rId1" Type="http://schemas.openxmlformats.org/officeDocument/2006/relationships/image" Target="../media/image3.png"/><Relationship Id="rId5" Type="http://schemas.openxmlformats.org/officeDocument/2006/relationships/chart" Target="../charts/chart15.xml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117474</xdr:rowOff>
    </xdr:from>
    <xdr:to>
      <xdr:col>10</xdr:col>
      <xdr:colOff>57150</xdr:colOff>
      <xdr:row>34</xdr:row>
      <xdr:rowOff>76206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C25FA3A-4A05-CDB4-028E-7C2BDC263967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la Red de Espacios Culturales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188492" name="1 Grupo">
          <a:extLst>
            <a:ext uri="{FF2B5EF4-FFF2-40B4-BE49-F238E27FC236}">
              <a16:creationId xmlns:a16="http://schemas.microsoft.com/office/drawing/2014/main" id="{4FA2E8DB-AC0A-36B7-BD58-F8EA5406CF6A}"/>
            </a:ext>
          </a:extLst>
        </xdr:cNvPr>
        <xdr:cNvGrpSpPr>
          <a:grpSpLocks/>
        </xdr:cNvGrpSpPr>
      </xdr:nvGrpSpPr>
      <xdr:grpSpPr bwMode="auto">
        <a:xfrm>
          <a:off x="711200" y="377825"/>
          <a:ext cx="6121400" cy="765175"/>
          <a:chOff x="0" y="0"/>
          <a:chExt cx="5989320" cy="791845"/>
        </a:xfrm>
      </xdr:grpSpPr>
      <xdr:pic>
        <xdr:nvPicPr>
          <xdr:cNvPr id="1188494" name="Placeholder">
            <a:extLst>
              <a:ext uri="{FF2B5EF4-FFF2-40B4-BE49-F238E27FC236}">
                <a16:creationId xmlns:a16="http://schemas.microsoft.com/office/drawing/2014/main" id="{AF2FA848-6E0D-6FEA-F305-618AF0B7ED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463396DB-DCBA-E538-D2B9-E1270CA7AAB9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188493" name="1 Imagen">
          <a:extLst>
            <a:ext uri="{FF2B5EF4-FFF2-40B4-BE49-F238E27FC236}">
              <a16:creationId xmlns:a16="http://schemas.microsoft.com/office/drawing/2014/main" id="{7F3FC8CB-AF0E-27EF-C89D-E2ED6E653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0.07638</cdr:x>
      <cdr:y>0.11588</cdr:y>
    </cdr:from>
    <cdr:to>
      <cdr:x>0.33025</cdr:x>
      <cdr:y>0.26114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204420" y="210826"/>
          <a:ext cx="679506" cy="2642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77933C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84AE2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Individual</a:t>
          </a:r>
        </a:p>
      </cdr:txBody>
    </cdr:sp>
  </cdr:relSizeAnchor>
  <cdr:relSizeAnchor xmlns:cdr="http://schemas.openxmlformats.org/drawingml/2006/chartDrawing">
    <cdr:from>
      <cdr:x>0.51251</cdr:x>
      <cdr:y>0.82191</cdr:y>
    </cdr:from>
    <cdr:to>
      <cdr:x>0.86774</cdr:x>
      <cdr:y>0.96436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1309947" y="1435129"/>
          <a:ext cx="895071" cy="2698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558ED5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558ED5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Otros</a:t>
          </a:r>
          <a:r>
            <a:rPr lang="es-ES" sz="800" b="1" i="0" u="none" strike="noStrike" baseline="0">
              <a:solidFill>
                <a:schemeClr val="tx2">
                  <a:lumMod val="60000"/>
                  <a:lumOff val="4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</a:t>
          </a:r>
          <a:r>
            <a:rPr lang="es-ES" sz="800" b="1" i="0" u="none" strike="noStrike" baseline="0">
              <a:solidFill>
                <a:srgbClr val="558ED5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grupos</a:t>
          </a:r>
        </a:p>
      </cdr:txBody>
    </cdr:sp>
  </cdr:relSizeAnchor>
  <cdr:relSizeAnchor xmlns:cdr="http://schemas.openxmlformats.org/drawingml/2006/chartDrawing">
    <cdr:from>
      <cdr:x>0.68743</cdr:x>
      <cdr:y>0.39056</cdr:y>
    </cdr:from>
    <cdr:to>
      <cdr:x>0.94424</cdr:x>
      <cdr:y>0.57709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1682765" y="662175"/>
          <a:ext cx="628652" cy="3162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C0504D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C0504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Grupos escolares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904617" name="4 Imagen">
          <a:extLst>
            <a:ext uri="{FF2B5EF4-FFF2-40B4-BE49-F238E27FC236}">
              <a16:creationId xmlns:a16="http://schemas.microsoft.com/office/drawing/2014/main" id="{5A61DE51-E07F-77BA-2B74-02D21C83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59</xdr:row>
      <xdr:rowOff>123825</xdr:rowOff>
    </xdr:from>
    <xdr:to>
      <xdr:col>12</xdr:col>
      <xdr:colOff>38100</xdr:colOff>
      <xdr:row>72</xdr:row>
      <xdr:rowOff>9525</xdr:rowOff>
    </xdr:to>
    <xdr:graphicFrame macro="">
      <xdr:nvGraphicFramePr>
        <xdr:cNvPr id="904618" name="4 Gráfico">
          <a:extLst>
            <a:ext uri="{FF2B5EF4-FFF2-40B4-BE49-F238E27FC236}">
              <a16:creationId xmlns:a16="http://schemas.microsoft.com/office/drawing/2014/main" id="{E1707296-B5A6-4001-18C6-002211256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2BBCDADA-4A16-4758-9210-706184C4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00"/>
          <a:ext cx="803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31</xdr:row>
      <xdr:rowOff>104775</xdr:rowOff>
    </xdr:from>
    <xdr:to>
      <xdr:col>17</xdr:col>
      <xdr:colOff>352425</xdr:colOff>
      <xdr:row>43</xdr:row>
      <xdr:rowOff>19050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0BB3A9F-58FC-4CAF-8F03-11AD10BC5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612C338-2F0E-466A-AC0C-66530B949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00"/>
          <a:ext cx="803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31</xdr:row>
      <xdr:rowOff>104775</xdr:rowOff>
    </xdr:from>
    <xdr:to>
      <xdr:col>17</xdr:col>
      <xdr:colOff>352425</xdr:colOff>
      <xdr:row>43</xdr:row>
      <xdr:rowOff>19050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88D052A7-9280-4246-97DE-910909AC5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913825" name="4 Imagen">
          <a:extLst>
            <a:ext uri="{FF2B5EF4-FFF2-40B4-BE49-F238E27FC236}">
              <a16:creationId xmlns:a16="http://schemas.microsoft.com/office/drawing/2014/main" id="{5E0982B8-874B-D645-740B-56A63AD26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361950</xdr:colOff>
      <xdr:row>60</xdr:row>
      <xdr:rowOff>19050</xdr:rowOff>
    </xdr:from>
    <xdr:to>
      <xdr:col>12</xdr:col>
      <xdr:colOff>47625</xdr:colOff>
      <xdr:row>73</xdr:row>
      <xdr:rowOff>123825</xdr:rowOff>
    </xdr:to>
    <xdr:graphicFrame macro="">
      <xdr:nvGraphicFramePr>
        <xdr:cNvPr id="913826" name="4 Gráfico">
          <a:extLst>
            <a:ext uri="{FF2B5EF4-FFF2-40B4-BE49-F238E27FC236}">
              <a16:creationId xmlns:a16="http://schemas.microsoft.com/office/drawing/2014/main" id="{0F28D1B9-FFC6-E570-CBC3-C1D4E7BFF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915872" name="4 Imagen">
          <a:extLst>
            <a:ext uri="{FF2B5EF4-FFF2-40B4-BE49-F238E27FC236}">
              <a16:creationId xmlns:a16="http://schemas.microsoft.com/office/drawing/2014/main" id="{3A118351-FAA7-364C-699E-65123626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361950</xdr:colOff>
      <xdr:row>60</xdr:row>
      <xdr:rowOff>19050</xdr:rowOff>
    </xdr:from>
    <xdr:to>
      <xdr:col>12</xdr:col>
      <xdr:colOff>47625</xdr:colOff>
      <xdr:row>73</xdr:row>
      <xdr:rowOff>123825</xdr:rowOff>
    </xdr:to>
    <xdr:graphicFrame macro="">
      <xdr:nvGraphicFramePr>
        <xdr:cNvPr id="915873" name="4 Gráfico">
          <a:extLst>
            <a:ext uri="{FF2B5EF4-FFF2-40B4-BE49-F238E27FC236}">
              <a16:creationId xmlns:a16="http://schemas.microsoft.com/office/drawing/2014/main" id="{FB2B1C5A-7E65-BEA4-CB42-9E96A4A83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920394" name="4 Imagen">
          <a:extLst>
            <a:ext uri="{FF2B5EF4-FFF2-40B4-BE49-F238E27FC236}">
              <a16:creationId xmlns:a16="http://schemas.microsoft.com/office/drawing/2014/main" id="{8DF32A99-8743-28B6-F31C-0561CE32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647700</xdr:colOff>
      <xdr:row>60</xdr:row>
      <xdr:rowOff>57150</xdr:rowOff>
    </xdr:from>
    <xdr:to>
      <xdr:col>10</xdr:col>
      <xdr:colOff>171450</xdr:colOff>
      <xdr:row>71</xdr:row>
      <xdr:rowOff>76200</xdr:rowOff>
    </xdr:to>
    <xdr:grpSp>
      <xdr:nvGrpSpPr>
        <xdr:cNvPr id="920395" name="6 Grupo">
          <a:extLst>
            <a:ext uri="{FF2B5EF4-FFF2-40B4-BE49-F238E27FC236}">
              <a16:creationId xmlns:a16="http://schemas.microsoft.com/office/drawing/2014/main" id="{4D4AB741-3E3D-A859-1EF4-9B996CEEC716}"/>
            </a:ext>
          </a:extLst>
        </xdr:cNvPr>
        <xdr:cNvGrpSpPr>
          <a:grpSpLocks/>
        </xdr:cNvGrpSpPr>
      </xdr:nvGrpSpPr>
      <xdr:grpSpPr bwMode="auto">
        <a:xfrm>
          <a:off x="5397500" y="10064750"/>
          <a:ext cx="1771650" cy="1619250"/>
          <a:chOff x="6048375" y="11041221"/>
          <a:chExt cx="1495425" cy="1360324"/>
        </a:xfrm>
      </xdr:grpSpPr>
      <xdr:graphicFrame macro="">
        <xdr:nvGraphicFramePr>
          <xdr:cNvPr id="920396" name="3 Gráfico">
            <a:extLst>
              <a:ext uri="{FF2B5EF4-FFF2-40B4-BE49-F238E27FC236}">
                <a16:creationId xmlns:a16="http://schemas.microsoft.com/office/drawing/2014/main" id="{78A2F838-FA6E-D3CD-477E-FFC526F0DCDA}"/>
              </a:ext>
            </a:extLst>
          </xdr:cNvPr>
          <xdr:cNvGraphicFramePr>
            <a:graphicFrameLocks/>
          </xdr:cNvGraphicFramePr>
        </xdr:nvGraphicFramePr>
        <xdr:xfrm>
          <a:off x="6048375" y="11125194"/>
          <a:ext cx="1495425" cy="127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920397" name="4 Imagen">
            <a:extLst>
              <a:ext uri="{FF2B5EF4-FFF2-40B4-BE49-F238E27FC236}">
                <a16:creationId xmlns:a16="http://schemas.microsoft.com/office/drawing/2014/main" id="{7C43F2AC-750A-F443-1D9C-59D25103A7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6172327" y="11043274"/>
            <a:ext cx="161798" cy="505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20398" name="5 Imagen">
            <a:extLst>
              <a:ext uri="{FF2B5EF4-FFF2-40B4-BE49-F238E27FC236}">
                <a16:creationId xmlns:a16="http://schemas.microsoft.com/office/drawing/2014/main" id="{36C0845D-1AB7-F4D4-1028-86C3CC2D84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19951" y="11041221"/>
            <a:ext cx="157282" cy="50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2EEF8B27-0EEF-4613-999F-C52FB3D2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542925</xdr:colOff>
      <xdr:row>35</xdr:row>
      <xdr:rowOff>28575</xdr:rowOff>
    </xdr:from>
    <xdr:to>
      <xdr:col>10</xdr:col>
      <xdr:colOff>266700</xdr:colOff>
      <xdr:row>46</xdr:row>
      <xdr:rowOff>47625</xdr:rowOff>
    </xdr:to>
    <xdr:grpSp>
      <xdr:nvGrpSpPr>
        <xdr:cNvPr id="3" name="6 Grupo">
          <a:extLst>
            <a:ext uri="{FF2B5EF4-FFF2-40B4-BE49-F238E27FC236}">
              <a16:creationId xmlns:a16="http://schemas.microsoft.com/office/drawing/2014/main" id="{4DD5E58C-5C37-4B4E-B095-8882EB4C22C4}"/>
            </a:ext>
          </a:extLst>
        </xdr:cNvPr>
        <xdr:cNvGrpSpPr>
          <a:grpSpLocks/>
        </xdr:cNvGrpSpPr>
      </xdr:nvGrpSpPr>
      <xdr:grpSpPr bwMode="auto">
        <a:xfrm>
          <a:off x="4632325" y="5940425"/>
          <a:ext cx="1762125" cy="1619250"/>
          <a:chOff x="6048375" y="11041221"/>
          <a:chExt cx="1495425" cy="1360324"/>
        </a:xfrm>
      </xdr:grpSpPr>
      <xdr:graphicFrame macro="">
        <xdr:nvGraphicFramePr>
          <xdr:cNvPr id="4" name="3 Gráfico">
            <a:extLst>
              <a:ext uri="{FF2B5EF4-FFF2-40B4-BE49-F238E27FC236}">
                <a16:creationId xmlns:a16="http://schemas.microsoft.com/office/drawing/2014/main" id="{F2E6177C-EF26-F6E8-28D6-B075C2BA6B56}"/>
              </a:ext>
            </a:extLst>
          </xdr:cNvPr>
          <xdr:cNvGraphicFramePr>
            <a:graphicFrameLocks/>
          </xdr:cNvGraphicFramePr>
        </xdr:nvGraphicFramePr>
        <xdr:xfrm>
          <a:off x="6048375" y="11125194"/>
          <a:ext cx="1495425" cy="127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" name="4 Imagen">
            <a:extLst>
              <a:ext uri="{FF2B5EF4-FFF2-40B4-BE49-F238E27FC236}">
                <a16:creationId xmlns:a16="http://schemas.microsoft.com/office/drawing/2014/main" id="{0921A2CB-1A98-37CC-83B3-0F1BF21391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6172327" y="11043274"/>
            <a:ext cx="161798" cy="505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5 Imagen">
            <a:extLst>
              <a:ext uri="{FF2B5EF4-FFF2-40B4-BE49-F238E27FC236}">
                <a16:creationId xmlns:a16="http://schemas.microsoft.com/office/drawing/2014/main" id="{DDBFF60C-EF51-FFA0-4330-40E22CD7B2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19951" y="11041221"/>
            <a:ext cx="157282" cy="50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921252" name="4 Imagen">
          <a:extLst>
            <a:ext uri="{FF2B5EF4-FFF2-40B4-BE49-F238E27FC236}">
              <a16:creationId xmlns:a16="http://schemas.microsoft.com/office/drawing/2014/main" id="{197F622B-595D-7CE6-E154-284AD2AF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38</xdr:row>
      <xdr:rowOff>57150</xdr:rowOff>
    </xdr:from>
    <xdr:to>
      <xdr:col>14</xdr:col>
      <xdr:colOff>123825</xdr:colOff>
      <xdr:row>45</xdr:row>
      <xdr:rowOff>95250</xdr:rowOff>
    </xdr:to>
    <xdr:graphicFrame macro="">
      <xdr:nvGraphicFramePr>
        <xdr:cNvPr id="921253" name="3 Gráfico">
          <a:extLst>
            <a:ext uri="{FF2B5EF4-FFF2-40B4-BE49-F238E27FC236}">
              <a16:creationId xmlns:a16="http://schemas.microsoft.com/office/drawing/2014/main" id="{E450D3F1-45E3-B28E-5166-B72FE3650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523875</xdr:colOff>
      <xdr:row>40</xdr:row>
      <xdr:rowOff>9525</xdr:rowOff>
    </xdr:from>
    <xdr:to>
      <xdr:col>13</xdr:col>
      <xdr:colOff>695325</xdr:colOff>
      <xdr:row>44</xdr:row>
      <xdr:rowOff>114300</xdr:rowOff>
    </xdr:to>
    <xdr:pic>
      <xdr:nvPicPr>
        <xdr:cNvPr id="921254" name="5 Imagen">
          <a:extLst>
            <a:ext uri="{FF2B5EF4-FFF2-40B4-BE49-F238E27FC236}">
              <a16:creationId xmlns:a16="http://schemas.microsoft.com/office/drawing/2014/main" id="{870B8D39-FFFA-F63A-E6DE-D344807B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8096250"/>
          <a:ext cx="1714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542925</xdr:colOff>
      <xdr:row>39</xdr:row>
      <xdr:rowOff>133350</xdr:rowOff>
    </xdr:from>
    <xdr:to>
      <xdr:col>12</xdr:col>
      <xdr:colOff>19050</xdr:colOff>
      <xdr:row>44</xdr:row>
      <xdr:rowOff>133350</xdr:rowOff>
    </xdr:to>
    <xdr:pic>
      <xdr:nvPicPr>
        <xdr:cNvPr id="921255" name="4 Imagen">
          <a:extLst>
            <a:ext uri="{FF2B5EF4-FFF2-40B4-BE49-F238E27FC236}">
              <a16:creationId xmlns:a16="http://schemas.microsoft.com/office/drawing/2014/main" id="{8220A46B-0748-EDFC-4FF0-0A57F28D6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067675"/>
          <a:ext cx="190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11047BEE-63CA-478A-9371-BC7C99336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58</xdr:row>
      <xdr:rowOff>144671</xdr:rowOff>
    </xdr:from>
    <xdr:to>
      <xdr:col>9</xdr:col>
      <xdr:colOff>590550</xdr:colOff>
      <xdr:row>65</xdr:row>
      <xdr:rowOff>76199</xdr:rowOff>
    </xdr:to>
    <xdr:grpSp>
      <xdr:nvGrpSpPr>
        <xdr:cNvPr id="11" name="6 Grupo">
          <a:extLst>
            <a:ext uri="{FF2B5EF4-FFF2-40B4-BE49-F238E27FC236}">
              <a16:creationId xmlns:a16="http://schemas.microsoft.com/office/drawing/2014/main" id="{10312DEC-192B-4042-86EA-49416E519497}"/>
            </a:ext>
          </a:extLst>
        </xdr:cNvPr>
        <xdr:cNvGrpSpPr>
          <a:grpSpLocks/>
        </xdr:cNvGrpSpPr>
      </xdr:nvGrpSpPr>
      <xdr:grpSpPr bwMode="auto">
        <a:xfrm>
          <a:off x="5508625" y="9650621"/>
          <a:ext cx="1330325" cy="1157078"/>
          <a:chOff x="6048375" y="11043274"/>
          <a:chExt cx="1495425" cy="1358271"/>
        </a:xfrm>
      </xdr:grpSpPr>
      <xdr:graphicFrame macro="">
        <xdr:nvGraphicFramePr>
          <xdr:cNvPr id="12" name="3 Gráfico">
            <a:extLst>
              <a:ext uri="{FF2B5EF4-FFF2-40B4-BE49-F238E27FC236}">
                <a16:creationId xmlns:a16="http://schemas.microsoft.com/office/drawing/2014/main" id="{7F114CF1-7E8C-ED6F-F805-B04EB06969B2}"/>
              </a:ext>
            </a:extLst>
          </xdr:cNvPr>
          <xdr:cNvGraphicFramePr>
            <a:graphicFrameLocks/>
          </xdr:cNvGraphicFramePr>
        </xdr:nvGraphicFramePr>
        <xdr:xfrm>
          <a:off x="6048375" y="11125194"/>
          <a:ext cx="1495425" cy="127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13" name="4 Imagen">
            <a:extLst>
              <a:ext uri="{FF2B5EF4-FFF2-40B4-BE49-F238E27FC236}">
                <a16:creationId xmlns:a16="http://schemas.microsoft.com/office/drawing/2014/main" id="{BD5BAA13-62F0-B858-F519-CC5CC0D190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6172327" y="11043274"/>
            <a:ext cx="161798" cy="505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5 Imagen">
            <a:extLst>
              <a:ext uri="{FF2B5EF4-FFF2-40B4-BE49-F238E27FC236}">
                <a16:creationId xmlns:a16="http://schemas.microsoft.com/office/drawing/2014/main" id="{91F93CFB-7DAB-BBDC-5226-3D386E4CB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40904" y="11215342"/>
            <a:ext cx="157282" cy="50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19049</xdr:colOff>
      <xdr:row>28</xdr:row>
      <xdr:rowOff>144671</xdr:rowOff>
    </xdr:from>
    <xdr:to>
      <xdr:col>9</xdr:col>
      <xdr:colOff>608186</xdr:colOff>
      <xdr:row>36</xdr:row>
      <xdr:rowOff>114299</xdr:rowOff>
    </xdr:to>
    <xdr:grpSp>
      <xdr:nvGrpSpPr>
        <xdr:cNvPr id="7" name="6 Grupo">
          <a:extLst>
            <a:ext uri="{FF2B5EF4-FFF2-40B4-BE49-F238E27FC236}">
              <a16:creationId xmlns:a16="http://schemas.microsoft.com/office/drawing/2014/main" id="{56645F48-3DD0-4AFA-BA45-FB68E7445910}"/>
            </a:ext>
          </a:extLst>
        </xdr:cNvPr>
        <xdr:cNvGrpSpPr>
          <a:grpSpLocks/>
        </xdr:cNvGrpSpPr>
      </xdr:nvGrpSpPr>
      <xdr:grpSpPr bwMode="auto">
        <a:xfrm>
          <a:off x="5518149" y="4919871"/>
          <a:ext cx="1338437" cy="1188828"/>
          <a:chOff x="6048375" y="11043274"/>
          <a:chExt cx="1504790" cy="1358271"/>
        </a:xfrm>
      </xdr:grpSpPr>
      <xdr:graphicFrame macro="">
        <xdr:nvGraphicFramePr>
          <xdr:cNvPr id="8" name="3 Gráfico">
            <a:extLst>
              <a:ext uri="{FF2B5EF4-FFF2-40B4-BE49-F238E27FC236}">
                <a16:creationId xmlns:a16="http://schemas.microsoft.com/office/drawing/2014/main" id="{FDCCDF69-7A32-DA6A-C63D-6E173147B4DA}"/>
              </a:ext>
            </a:extLst>
          </xdr:cNvPr>
          <xdr:cNvGraphicFramePr>
            <a:graphicFrameLocks/>
          </xdr:cNvGraphicFramePr>
        </xdr:nvGraphicFramePr>
        <xdr:xfrm>
          <a:off x="6048375" y="11125194"/>
          <a:ext cx="1495425" cy="127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pic>
        <xdr:nvPicPr>
          <xdr:cNvPr id="9" name="4 Imagen">
            <a:extLst>
              <a:ext uri="{FF2B5EF4-FFF2-40B4-BE49-F238E27FC236}">
                <a16:creationId xmlns:a16="http://schemas.microsoft.com/office/drawing/2014/main" id="{FE3F5638-A2F3-4B0B-60F0-CB0AD44D6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6172327" y="11043274"/>
            <a:ext cx="161798" cy="505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5 Imagen">
            <a:extLst>
              <a:ext uri="{FF2B5EF4-FFF2-40B4-BE49-F238E27FC236}">
                <a16:creationId xmlns:a16="http://schemas.microsoft.com/office/drawing/2014/main" id="{F8778F96-D563-1EA2-AD6B-0FCE8509D9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95883" y="11476525"/>
            <a:ext cx="157282" cy="50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841039" name="6 Imagen">
          <a:extLst>
            <a:ext uri="{FF2B5EF4-FFF2-40B4-BE49-F238E27FC236}">
              <a16:creationId xmlns:a16="http://schemas.microsoft.com/office/drawing/2014/main" id="{AD5709FA-E444-715D-4A1C-C14B4272D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928152" name="4 Imagen">
          <a:extLst>
            <a:ext uri="{FF2B5EF4-FFF2-40B4-BE49-F238E27FC236}">
              <a16:creationId xmlns:a16="http://schemas.microsoft.com/office/drawing/2014/main" id="{7FCE3877-D3FB-EB17-A657-E19A8C38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495300</xdr:colOff>
      <xdr:row>60</xdr:row>
      <xdr:rowOff>123825</xdr:rowOff>
    </xdr:from>
    <xdr:to>
      <xdr:col>15</xdr:col>
      <xdr:colOff>533400</xdr:colOff>
      <xdr:row>73</xdr:row>
      <xdr:rowOff>114300</xdr:rowOff>
    </xdr:to>
    <xdr:graphicFrame macro="">
      <xdr:nvGraphicFramePr>
        <xdr:cNvPr id="928153" name="4 Gráfico">
          <a:extLst>
            <a:ext uri="{FF2B5EF4-FFF2-40B4-BE49-F238E27FC236}">
              <a16:creationId xmlns:a16="http://schemas.microsoft.com/office/drawing/2014/main" id="{1D4A1578-76E9-5FBC-0B12-4CC5A8D01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85725</xdr:colOff>
      <xdr:row>4</xdr:row>
      <xdr:rowOff>123825</xdr:rowOff>
    </xdr:to>
    <xdr:pic>
      <xdr:nvPicPr>
        <xdr:cNvPr id="935171" name="6 Imagen">
          <a:extLst>
            <a:ext uri="{FF2B5EF4-FFF2-40B4-BE49-F238E27FC236}">
              <a16:creationId xmlns:a16="http://schemas.microsoft.com/office/drawing/2014/main" id="{51DB6FDB-8A43-C3B8-571E-04B1FD2E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744336" name="4 Imagen">
          <a:extLst>
            <a:ext uri="{FF2B5EF4-FFF2-40B4-BE49-F238E27FC236}">
              <a16:creationId xmlns:a16="http://schemas.microsoft.com/office/drawing/2014/main" id="{E073D162-656D-1CBF-A97B-D648A1A1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57</xdr:row>
      <xdr:rowOff>104775</xdr:rowOff>
    </xdr:from>
    <xdr:to>
      <xdr:col>18</xdr:col>
      <xdr:colOff>352425</xdr:colOff>
      <xdr:row>69</xdr:row>
      <xdr:rowOff>19050</xdr:rowOff>
    </xdr:to>
    <xdr:graphicFrame macro="">
      <xdr:nvGraphicFramePr>
        <xdr:cNvPr id="744337" name="4 Gráfico">
          <a:extLst>
            <a:ext uri="{FF2B5EF4-FFF2-40B4-BE49-F238E27FC236}">
              <a16:creationId xmlns:a16="http://schemas.microsoft.com/office/drawing/2014/main" id="{52EDD361-586D-D6C1-8923-DC5A6ABE2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870268" name="4 Imagen">
          <a:extLst>
            <a:ext uri="{FF2B5EF4-FFF2-40B4-BE49-F238E27FC236}">
              <a16:creationId xmlns:a16="http://schemas.microsoft.com/office/drawing/2014/main" id="{3AFB17D5-D5F4-DFC6-D961-00B5A508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60</xdr:row>
      <xdr:rowOff>123825</xdr:rowOff>
    </xdr:from>
    <xdr:to>
      <xdr:col>10</xdr:col>
      <xdr:colOff>266700</xdr:colOff>
      <xdr:row>71</xdr:row>
      <xdr:rowOff>142875</xdr:rowOff>
    </xdr:to>
    <xdr:grpSp>
      <xdr:nvGrpSpPr>
        <xdr:cNvPr id="870269" name="6 Grupo">
          <a:extLst>
            <a:ext uri="{FF2B5EF4-FFF2-40B4-BE49-F238E27FC236}">
              <a16:creationId xmlns:a16="http://schemas.microsoft.com/office/drawing/2014/main" id="{44059FCF-DAE1-125B-6346-0351FA6E7364}"/>
            </a:ext>
          </a:extLst>
        </xdr:cNvPr>
        <xdr:cNvGrpSpPr>
          <a:grpSpLocks/>
        </xdr:cNvGrpSpPr>
      </xdr:nvGrpSpPr>
      <xdr:grpSpPr bwMode="auto">
        <a:xfrm>
          <a:off x="5527675" y="10131425"/>
          <a:ext cx="1736725" cy="1619250"/>
          <a:chOff x="6048375" y="11041221"/>
          <a:chExt cx="1495425" cy="1360324"/>
        </a:xfrm>
      </xdr:grpSpPr>
      <xdr:graphicFrame macro="">
        <xdr:nvGraphicFramePr>
          <xdr:cNvPr id="870270" name="3 Gráfico">
            <a:extLst>
              <a:ext uri="{FF2B5EF4-FFF2-40B4-BE49-F238E27FC236}">
                <a16:creationId xmlns:a16="http://schemas.microsoft.com/office/drawing/2014/main" id="{143DD06C-DD8F-E81F-B993-B8AF78399D09}"/>
              </a:ext>
            </a:extLst>
          </xdr:cNvPr>
          <xdr:cNvGraphicFramePr>
            <a:graphicFrameLocks/>
          </xdr:cNvGraphicFramePr>
        </xdr:nvGraphicFramePr>
        <xdr:xfrm>
          <a:off x="6048375" y="11125194"/>
          <a:ext cx="1495425" cy="127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70271" name="4 Imagen">
            <a:extLst>
              <a:ext uri="{FF2B5EF4-FFF2-40B4-BE49-F238E27FC236}">
                <a16:creationId xmlns:a16="http://schemas.microsoft.com/office/drawing/2014/main" id="{0E2271F5-1D73-EBCA-B8E1-FEBE8EB5B6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6172327" y="11043274"/>
            <a:ext cx="161798" cy="505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70272" name="5 Imagen">
            <a:extLst>
              <a:ext uri="{FF2B5EF4-FFF2-40B4-BE49-F238E27FC236}">
                <a16:creationId xmlns:a16="http://schemas.microsoft.com/office/drawing/2014/main" id="{300B5A41-59FC-537B-E255-DFC341CB74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19951" y="11041221"/>
            <a:ext cx="157282" cy="50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881087" name="4 Imagen">
          <a:extLst>
            <a:ext uri="{FF2B5EF4-FFF2-40B4-BE49-F238E27FC236}">
              <a16:creationId xmlns:a16="http://schemas.microsoft.com/office/drawing/2014/main" id="{BECC6BC3-D997-FE9B-6E32-95351FB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60</xdr:row>
      <xdr:rowOff>0</xdr:rowOff>
    </xdr:from>
    <xdr:to>
      <xdr:col>11</xdr:col>
      <xdr:colOff>342900</xdr:colOff>
      <xdr:row>71</xdr:row>
      <xdr:rowOff>57150</xdr:rowOff>
    </xdr:to>
    <xdr:graphicFrame macro="">
      <xdr:nvGraphicFramePr>
        <xdr:cNvPr id="881088" name="3 Gráfico">
          <a:extLst>
            <a:ext uri="{FF2B5EF4-FFF2-40B4-BE49-F238E27FC236}">
              <a16:creationId xmlns:a16="http://schemas.microsoft.com/office/drawing/2014/main" id="{B0C3DF07-5F86-005E-8038-4CC0D1567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0.22345</cdr:x>
      <cdr:y>0.78891</cdr:y>
    </cdr:from>
    <cdr:to>
      <cdr:x>0.50961</cdr:x>
      <cdr:y>0.97963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51248" y="1302052"/>
          <a:ext cx="706542" cy="3219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s-ES" sz="800" b="1">
              <a:solidFill>
                <a:srgbClr val="C0504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Resto</a:t>
          </a:r>
          <a:endParaRPr lang="es-ES" sz="800" b="1" baseline="0">
            <a:solidFill>
              <a:srgbClr val="C0504D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s-ES" sz="800" b="1" baseline="0">
              <a:solidFill>
                <a:srgbClr val="C0504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Españoles</a:t>
          </a:r>
        </a:p>
      </cdr:txBody>
    </cdr:sp>
  </cdr:relSizeAnchor>
  <cdr:relSizeAnchor xmlns:cdr="http://schemas.openxmlformats.org/drawingml/2006/chartDrawing">
    <cdr:from>
      <cdr:x>0</cdr:x>
      <cdr:y>0.79727</cdr:y>
    </cdr:from>
    <cdr:to>
      <cdr:x>0.26434</cdr:x>
      <cdr:y>0.93857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316303"/>
          <a:ext cx="652712" cy="23845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84AE2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Andaluces</a:t>
          </a:r>
        </a:p>
      </cdr:txBody>
    </cdr:sp>
  </cdr:relSizeAnchor>
  <cdr:relSizeAnchor xmlns:cdr="http://schemas.openxmlformats.org/drawingml/2006/chartDrawing">
    <cdr:from>
      <cdr:x>0.50313</cdr:x>
      <cdr:y>0.80451</cdr:y>
    </cdr:from>
    <cdr:to>
      <cdr:x>0.7271</cdr:x>
      <cdr:y>0.98804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241804" y="1328293"/>
          <a:ext cx="553120" cy="310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 b="1">
              <a:solidFill>
                <a:srgbClr val="558ED5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Unión Europea</a:t>
          </a:r>
          <a:endParaRPr lang="es-ES" sz="800" b="1" baseline="0">
            <a:solidFill>
              <a:srgbClr val="558ED5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0.76166</cdr:x>
      <cdr:y>0.81577</cdr:y>
    </cdr:from>
    <cdr:to>
      <cdr:x>0.99952</cdr:x>
      <cdr:y>0.99953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1618834" y="1076324"/>
          <a:ext cx="505241" cy="2476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 b="1">
              <a:solidFill>
                <a:srgbClr val="F79646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Resto mundo</a:t>
          </a:r>
          <a:endParaRPr lang="es-ES" sz="800" b="1" baseline="0">
            <a:solidFill>
              <a:srgbClr val="F79646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887226" name="4 Imagen">
          <a:extLst>
            <a:ext uri="{FF2B5EF4-FFF2-40B4-BE49-F238E27FC236}">
              <a16:creationId xmlns:a16="http://schemas.microsoft.com/office/drawing/2014/main" id="{96BDCAB7-E72D-FB2D-F800-7C6B4B47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561974</xdr:colOff>
      <xdr:row>59</xdr:row>
      <xdr:rowOff>133351</xdr:rowOff>
    </xdr:from>
    <xdr:to>
      <xdr:col>11</xdr:col>
      <xdr:colOff>304799</xdr:colOff>
      <xdr:row>71</xdr:row>
      <xdr:rowOff>114300</xdr:rowOff>
    </xdr:to>
    <xdr:graphicFrame macro="">
      <xdr:nvGraphicFramePr>
        <xdr:cNvPr id="887227" name="3 Gráfico">
          <a:extLst>
            <a:ext uri="{FF2B5EF4-FFF2-40B4-BE49-F238E27FC236}">
              <a16:creationId xmlns:a16="http://schemas.microsoft.com/office/drawing/2014/main" id="{7D629D3D-0FB9-80DE-9FAA-52625BE12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0.05881</cdr:x>
      <cdr:y>0.0949</cdr:y>
    </cdr:from>
    <cdr:to>
      <cdr:x>0.33919</cdr:x>
      <cdr:y>0.28195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4129" y="188925"/>
          <a:ext cx="782492" cy="3723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C0504D"/>
          </a:solidFill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es-ES" sz="800" b="1">
              <a:solidFill>
                <a:srgbClr val="C0504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Resto</a:t>
          </a:r>
          <a:r>
            <a:rPr lang="es-ES" sz="800" b="1" baseline="0">
              <a:solidFill>
                <a:srgbClr val="C0504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 Españoles</a:t>
          </a:r>
        </a:p>
      </cdr:txBody>
    </cdr:sp>
  </cdr:relSizeAnchor>
  <cdr:relSizeAnchor xmlns:cdr="http://schemas.openxmlformats.org/drawingml/2006/chartDrawing">
    <cdr:from>
      <cdr:x>0.04653</cdr:x>
      <cdr:y>0.73521</cdr:y>
    </cdr:from>
    <cdr:to>
      <cdr:x>0.33501</cdr:x>
      <cdr:y>0.87198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29857" y="1463602"/>
          <a:ext cx="805087" cy="2722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77933C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84AE2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Andaluces</a:t>
          </a:r>
        </a:p>
      </cdr:txBody>
    </cdr:sp>
  </cdr:relSizeAnchor>
  <cdr:relSizeAnchor xmlns:cdr="http://schemas.openxmlformats.org/drawingml/2006/chartDrawing">
    <cdr:from>
      <cdr:x>0.62434</cdr:x>
      <cdr:y>0.12205</cdr:y>
    </cdr:from>
    <cdr:to>
      <cdr:x>0.89872</cdr:x>
      <cdr:y>0.29985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742432" y="242977"/>
          <a:ext cx="765747" cy="3539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558ED5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 b="1">
              <a:solidFill>
                <a:srgbClr val="558ED5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Unión</a:t>
          </a:r>
          <a:r>
            <a:rPr lang="es-ES" sz="800" b="1">
              <a:solidFill>
                <a:schemeClr val="tx2">
                  <a:lumMod val="60000"/>
                  <a:lumOff val="4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</a:t>
          </a:r>
          <a:r>
            <a:rPr lang="es-ES" sz="800" b="1">
              <a:solidFill>
                <a:srgbClr val="558ED5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Europea</a:t>
          </a:r>
          <a:endParaRPr lang="es-ES" sz="800" b="1" baseline="0">
            <a:solidFill>
              <a:srgbClr val="558ED5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0.56475</cdr:x>
      <cdr:y>0.8125</cdr:y>
    </cdr:from>
    <cdr:to>
      <cdr:x>0.56475</cdr:x>
      <cdr:y>0.81938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1476341" y="1618206"/>
          <a:ext cx="620805" cy="3723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79646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 b="1">
              <a:solidFill>
                <a:srgbClr val="F79646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Resto</a:t>
          </a:r>
          <a:r>
            <a:rPr lang="es-ES" sz="800" b="1">
              <a:solidFill>
                <a:schemeClr val="accent6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</a:t>
          </a:r>
          <a:r>
            <a:rPr lang="es-ES" sz="800" b="1">
              <a:solidFill>
                <a:srgbClr val="F79646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mundo</a:t>
          </a:r>
          <a:endParaRPr lang="es-ES" sz="800" b="1" baseline="0">
            <a:solidFill>
              <a:srgbClr val="F79646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0.59841</cdr:x>
      <cdr:y>0.77671</cdr:y>
    </cdr:from>
    <cdr:to>
      <cdr:x>0.88688</cdr:x>
      <cdr:y>0.91348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1670050" y="1546225"/>
          <a:ext cx="805087" cy="2722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79646"/>
          </a:solidFill>
        </a:ln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S" sz="800" b="1" i="0" u="none" strike="noStrike" baseline="0">
              <a:solidFill>
                <a:srgbClr val="F79646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Resto del mundo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896433" name="4 Imagen">
          <a:extLst>
            <a:ext uri="{FF2B5EF4-FFF2-40B4-BE49-F238E27FC236}">
              <a16:creationId xmlns:a16="http://schemas.microsoft.com/office/drawing/2014/main" id="{DEE095ED-77CF-107C-6953-6D501EDF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571499</xdr:colOff>
      <xdr:row>60</xdr:row>
      <xdr:rowOff>57152</xdr:rowOff>
    </xdr:from>
    <xdr:to>
      <xdr:col>11</xdr:col>
      <xdr:colOff>180974</xdr:colOff>
      <xdr:row>71</xdr:row>
      <xdr:rowOff>9526</xdr:rowOff>
    </xdr:to>
    <xdr:graphicFrame macro="">
      <xdr:nvGraphicFramePr>
        <xdr:cNvPr id="896434" name="3 Gráfico">
          <a:extLst>
            <a:ext uri="{FF2B5EF4-FFF2-40B4-BE49-F238E27FC236}">
              <a16:creationId xmlns:a16="http://schemas.microsoft.com/office/drawing/2014/main" id="{741286BD-04EA-3C61-DA83-7C580C8CD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2CBE-1E38-4F16-BE17-570F14E47D31}">
  <sheetPr>
    <pageSetUpPr fitToPage="1"/>
  </sheetPr>
  <dimension ref="A1:K57"/>
  <sheetViews>
    <sheetView tabSelected="1" showWhiteSpace="0" zoomScaleNormal="100" workbookViewId="0"/>
  </sheetViews>
  <sheetFormatPr baseColWidth="10" defaultColWidth="8.7265625" defaultRowHeight="14.5" x14ac:dyDescent="0.35"/>
  <cols>
    <col min="1" max="1" width="10.1796875" style="2" customWidth="1"/>
    <col min="2" max="2" width="8.7265625" style="2"/>
    <col min="3" max="3" width="7.81640625" style="2" customWidth="1"/>
    <col min="4" max="4" width="9.453125" style="2" customWidth="1"/>
    <col min="5" max="5" width="7.7265625" style="2" customWidth="1"/>
    <col min="6" max="6" width="7.26953125" style="2" customWidth="1"/>
    <col min="7" max="7" width="6.81640625" style="2" customWidth="1"/>
    <col min="8" max="10" width="8.7265625" style="2"/>
    <col min="11" max="11" width="17.54296875" style="2" customWidth="1"/>
    <col min="12" max="16384" width="8.7265625" style="2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0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8BA2-0BFC-46CD-8146-0A65429BDB3F}">
  <dimension ref="A1:Y201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2.4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1796875" style="7" customWidth="1"/>
    <col min="6" max="17" width="9.1796875" style="7" bestFit="1" customWidth="1"/>
    <col min="18" max="18" width="10.1796875" style="7" bestFit="1" customWidth="1"/>
    <col min="19" max="20" width="5.26953125" style="7" customWidth="1"/>
    <col min="21" max="16384" width="8.7265625" style="7"/>
  </cols>
  <sheetData>
    <row r="1" spans="1:23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U1" s="19"/>
      <c r="V1" s="19"/>
    </row>
    <row r="2" spans="1:23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U2" s="19"/>
      <c r="V2" s="19"/>
    </row>
    <row r="3" spans="1:23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19"/>
      <c r="V3" s="19"/>
    </row>
    <row r="4" spans="1:23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W4" s="18"/>
    </row>
    <row r="5" spans="1:23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3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9"/>
    </row>
    <row r="7" spans="1:23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23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3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3" ht="18.75" customHeight="1" x14ac:dyDescent="0.35">
      <c r="A10" s="5"/>
      <c r="B10" s="37" t="s">
        <v>239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26"/>
    </row>
    <row r="11" spans="1:23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6"/>
    </row>
    <row r="12" spans="1:23" x14ac:dyDescent="0.35">
      <c r="A12" s="5"/>
      <c r="B12" s="63" t="s">
        <v>6</v>
      </c>
      <c r="C12" s="82"/>
      <c r="D12" s="82"/>
      <c r="E12" s="82"/>
      <c r="F12" s="84" t="s">
        <v>8</v>
      </c>
      <c r="G12" s="84" t="s">
        <v>66</v>
      </c>
      <c r="H12" s="84" t="s">
        <v>67</v>
      </c>
      <c r="I12" s="84" t="s">
        <v>68</v>
      </c>
      <c r="J12" s="84" t="s">
        <v>83</v>
      </c>
      <c r="K12" s="84" t="s">
        <v>84</v>
      </c>
      <c r="L12" s="84" t="s">
        <v>85</v>
      </c>
      <c r="M12" s="84" t="s">
        <v>86</v>
      </c>
      <c r="N12" s="84" t="s">
        <v>87</v>
      </c>
      <c r="O12" s="84" t="s">
        <v>88</v>
      </c>
      <c r="P12" s="84" t="s">
        <v>89</v>
      </c>
      <c r="Q12" s="84" t="s">
        <v>90</v>
      </c>
      <c r="R12" s="85" t="s">
        <v>9</v>
      </c>
      <c r="S12" s="27"/>
    </row>
    <row r="13" spans="1:23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24"/>
    </row>
    <row r="14" spans="1:23" ht="13" customHeight="1" x14ac:dyDescent="0.35">
      <c r="A14" s="5"/>
      <c r="B14" s="42" t="s">
        <v>11</v>
      </c>
      <c r="C14" s="42"/>
      <c r="D14" s="42"/>
      <c r="E14" s="42"/>
      <c r="F14" s="36">
        <v>7533</v>
      </c>
      <c r="G14" s="36">
        <v>10415</v>
      </c>
      <c r="H14" s="36">
        <v>11884</v>
      </c>
      <c r="I14" s="36">
        <v>12347</v>
      </c>
      <c r="J14" s="36">
        <v>13028</v>
      </c>
      <c r="K14" s="36">
        <v>6883</v>
      </c>
      <c r="L14" s="36">
        <v>18707</v>
      </c>
      <c r="M14" s="36">
        <v>14201</v>
      </c>
      <c r="N14" s="36">
        <v>10641</v>
      </c>
      <c r="O14" s="36">
        <v>12065</v>
      </c>
      <c r="P14" s="36">
        <v>8829</v>
      </c>
      <c r="Q14" s="36">
        <v>9432</v>
      </c>
      <c r="R14" s="41">
        <f>SUM(F14:Q14)</f>
        <v>135965</v>
      </c>
      <c r="S14" s="23"/>
    </row>
    <row r="15" spans="1:23" ht="13" customHeight="1" x14ac:dyDescent="0.35">
      <c r="A15" s="5"/>
      <c r="B15" s="43" t="s">
        <v>19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24"/>
    </row>
    <row r="16" spans="1:23" ht="13" customHeight="1" x14ac:dyDescent="0.35">
      <c r="A16" s="5"/>
      <c r="B16" s="42" t="s">
        <v>20</v>
      </c>
      <c r="C16" s="42"/>
      <c r="D16" s="42"/>
      <c r="E16" s="42"/>
      <c r="F16" s="36">
        <v>7447</v>
      </c>
      <c r="G16" s="36">
        <v>8758</v>
      </c>
      <c r="H16" s="36">
        <v>10125</v>
      </c>
      <c r="I16" s="36">
        <v>13507</v>
      </c>
      <c r="J16" s="36">
        <v>15328</v>
      </c>
      <c r="K16" s="36">
        <v>11282</v>
      </c>
      <c r="L16" s="36">
        <v>21033</v>
      </c>
      <c r="M16" s="36">
        <v>19194</v>
      </c>
      <c r="N16" s="36">
        <v>13967</v>
      </c>
      <c r="O16" s="36">
        <v>10482</v>
      </c>
      <c r="P16" s="36">
        <v>7879</v>
      </c>
      <c r="Q16" s="36">
        <v>7470</v>
      </c>
      <c r="R16" s="41">
        <f t="shared" ref="R16:R27" si="0">SUM(F16:Q16)</f>
        <v>146472</v>
      </c>
      <c r="S16" s="23"/>
    </row>
    <row r="17" spans="1:19" ht="13" customHeight="1" x14ac:dyDescent="0.35">
      <c r="A17" s="5"/>
      <c r="B17" s="43" t="s">
        <v>28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24"/>
    </row>
    <row r="18" spans="1:19" ht="13" customHeight="1" x14ac:dyDescent="0.35">
      <c r="A18" s="5"/>
      <c r="B18" s="42" t="s">
        <v>29</v>
      </c>
      <c r="C18" s="42"/>
      <c r="D18" s="42"/>
      <c r="E18" s="42"/>
      <c r="F18" s="36">
        <v>17912</v>
      </c>
      <c r="G18" s="36">
        <v>20938</v>
      </c>
      <c r="H18" s="36">
        <v>22282</v>
      </c>
      <c r="I18" s="36">
        <v>25648</v>
      </c>
      <c r="J18" s="36">
        <v>20470</v>
      </c>
      <c r="K18" s="36">
        <v>13826</v>
      </c>
      <c r="L18" s="36">
        <v>17824</v>
      </c>
      <c r="M18" s="36">
        <v>22678</v>
      </c>
      <c r="N18" s="36">
        <v>41681</v>
      </c>
      <c r="O18" s="36">
        <v>40092</v>
      </c>
      <c r="P18" s="36">
        <v>29597</v>
      </c>
      <c r="Q18" s="36">
        <v>28693</v>
      </c>
      <c r="R18" s="41">
        <f t="shared" si="0"/>
        <v>301641</v>
      </c>
      <c r="S18" s="23"/>
    </row>
    <row r="19" spans="1:19" ht="13" customHeight="1" x14ac:dyDescent="0.35">
      <c r="A19" s="5"/>
      <c r="B19" s="43" t="s">
        <v>31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2"/>
    </row>
    <row r="20" spans="1:19" ht="13" customHeight="1" x14ac:dyDescent="0.35">
      <c r="A20" s="5"/>
      <c r="B20" s="42" t="s">
        <v>92</v>
      </c>
      <c r="C20" s="42"/>
      <c r="D20" s="42"/>
      <c r="E20" s="42"/>
      <c r="F20" s="36">
        <v>2223282</v>
      </c>
      <c r="G20" s="36">
        <v>2843452</v>
      </c>
      <c r="H20" s="36">
        <v>3601710</v>
      </c>
      <c r="I20" s="36">
        <v>3979004</v>
      </c>
      <c r="J20" s="36">
        <v>3189965</v>
      </c>
      <c r="K20" s="36">
        <v>1932351</v>
      </c>
      <c r="L20" s="36">
        <v>1812364</v>
      </c>
      <c r="M20" s="36">
        <v>2303369</v>
      </c>
      <c r="N20" s="36">
        <v>3253705</v>
      </c>
      <c r="O20" s="36">
        <v>4912757</v>
      </c>
      <c r="P20" s="36">
        <v>2884009</v>
      </c>
      <c r="Q20" s="36">
        <v>2864341</v>
      </c>
      <c r="R20" s="41">
        <f t="shared" si="0"/>
        <v>35800309</v>
      </c>
      <c r="S20" s="23"/>
    </row>
    <row r="21" spans="1:19" ht="13" customHeight="1" x14ac:dyDescent="0.35">
      <c r="A21" s="5"/>
      <c r="B21" s="43" t="s">
        <v>44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2"/>
    </row>
    <row r="22" spans="1:19" ht="13" customHeight="1" x14ac:dyDescent="0.35">
      <c r="A22" s="5"/>
      <c r="B22" s="42" t="s">
        <v>45</v>
      </c>
      <c r="C22" s="42"/>
      <c r="D22" s="42"/>
      <c r="E22" s="42"/>
      <c r="F22" s="36">
        <v>1423</v>
      </c>
      <c r="G22" s="36">
        <v>1954</v>
      </c>
      <c r="H22" s="36">
        <v>2116</v>
      </c>
      <c r="I22" s="36">
        <v>2417</v>
      </c>
      <c r="J22" s="36">
        <v>2247</v>
      </c>
      <c r="K22" s="36">
        <v>848</v>
      </c>
      <c r="L22" s="36">
        <v>1080</v>
      </c>
      <c r="M22" s="36">
        <v>1163</v>
      </c>
      <c r="N22" s="36">
        <v>1722</v>
      </c>
      <c r="O22" s="36">
        <v>1987</v>
      </c>
      <c r="P22" s="36">
        <v>1975</v>
      </c>
      <c r="Q22" s="36">
        <v>2588</v>
      </c>
      <c r="R22" s="41">
        <f t="shared" si="0"/>
        <v>21520</v>
      </c>
      <c r="S22" s="23"/>
    </row>
    <row r="23" spans="1:19" ht="13" customHeight="1" x14ac:dyDescent="0.35">
      <c r="A23" s="5"/>
      <c r="B23" s="43" t="s">
        <v>48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2"/>
    </row>
    <row r="24" spans="1:19" ht="13" customHeight="1" x14ac:dyDescent="0.35">
      <c r="A24" s="5"/>
      <c r="B24" s="42" t="s">
        <v>49</v>
      </c>
      <c r="C24" s="42"/>
      <c r="D24" s="42"/>
      <c r="E24" s="42"/>
      <c r="F24" s="36">
        <v>9185</v>
      </c>
      <c r="G24" s="36">
        <v>11219</v>
      </c>
      <c r="H24" s="36">
        <v>8624</v>
      </c>
      <c r="I24" s="36">
        <v>8597</v>
      </c>
      <c r="J24" s="36">
        <v>6909</v>
      </c>
      <c r="K24" s="36">
        <v>5163</v>
      </c>
      <c r="L24" s="36">
        <v>7394</v>
      </c>
      <c r="M24" s="36">
        <v>12061</v>
      </c>
      <c r="N24" s="36">
        <v>13075</v>
      </c>
      <c r="O24" s="36">
        <v>15031</v>
      </c>
      <c r="P24" s="36">
        <v>13234</v>
      </c>
      <c r="Q24" s="36">
        <v>12682</v>
      </c>
      <c r="R24" s="41">
        <f t="shared" si="0"/>
        <v>123174</v>
      </c>
      <c r="S24" s="23"/>
    </row>
    <row r="25" spans="1:19" ht="13" customHeight="1" x14ac:dyDescent="0.35">
      <c r="A25" s="5"/>
      <c r="B25" s="43" t="s">
        <v>55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22"/>
    </row>
    <row r="26" spans="1:19" ht="13" customHeight="1" x14ac:dyDescent="0.35">
      <c r="A26" s="5"/>
      <c r="B26" s="42" t="s">
        <v>56</v>
      </c>
      <c r="C26" s="42"/>
      <c r="D26" s="42"/>
      <c r="E26" s="42"/>
      <c r="F26" s="36">
        <v>2050</v>
      </c>
      <c r="G26" s="36">
        <v>2315</v>
      </c>
      <c r="H26" s="36">
        <v>1980</v>
      </c>
      <c r="I26" s="36">
        <v>2272</v>
      </c>
      <c r="J26" s="36">
        <v>2147</v>
      </c>
      <c r="K26" s="36">
        <v>720</v>
      </c>
      <c r="L26" s="36">
        <v>704</v>
      </c>
      <c r="M26" s="36">
        <v>832</v>
      </c>
      <c r="N26" s="36">
        <v>1257</v>
      </c>
      <c r="O26" s="36">
        <v>1763</v>
      </c>
      <c r="P26" s="36">
        <v>1897</v>
      </c>
      <c r="Q26" s="36">
        <v>1371</v>
      </c>
      <c r="R26" s="41">
        <f t="shared" si="0"/>
        <v>19308</v>
      </c>
      <c r="S26" s="23"/>
    </row>
    <row r="27" spans="1:19" ht="13" customHeight="1" x14ac:dyDescent="0.35">
      <c r="A27" s="5"/>
      <c r="B27" s="42" t="s">
        <v>58</v>
      </c>
      <c r="C27" s="42"/>
      <c r="D27" s="42"/>
      <c r="E27" s="42"/>
      <c r="F27" s="36">
        <v>14166</v>
      </c>
      <c r="G27" s="36">
        <v>19849</v>
      </c>
      <c r="H27" s="36">
        <v>17157</v>
      </c>
      <c r="I27" s="36">
        <v>18951</v>
      </c>
      <c r="J27" s="36">
        <v>21747</v>
      </c>
      <c r="K27" s="36">
        <v>5927</v>
      </c>
      <c r="L27" s="36">
        <v>24451</v>
      </c>
      <c r="M27" s="36">
        <v>21499</v>
      </c>
      <c r="N27" s="36">
        <v>14919</v>
      </c>
      <c r="O27" s="36">
        <v>19403</v>
      </c>
      <c r="P27" s="36">
        <v>17421</v>
      </c>
      <c r="Q27" s="36">
        <v>19050</v>
      </c>
      <c r="R27" s="41">
        <f t="shared" si="0"/>
        <v>214540</v>
      </c>
      <c r="S27" s="23"/>
    </row>
    <row r="28" spans="1:19" ht="13" customHeight="1" x14ac:dyDescent="0.35">
      <c r="A28" s="5"/>
      <c r="B28" s="43" t="s">
        <v>9</v>
      </c>
      <c r="C28" s="44"/>
      <c r="D28" s="44"/>
      <c r="E28" s="44"/>
      <c r="F28" s="45">
        <f>SUM(F14,F16,F18,F20,F22,F24,F26:F27)</f>
        <v>2282998</v>
      </c>
      <c r="G28" s="45">
        <f t="shared" ref="G28:R28" si="1">SUM(G14,G16,G18,G20,G22,G24,G26:G27)</f>
        <v>2918900</v>
      </c>
      <c r="H28" s="45">
        <f t="shared" si="1"/>
        <v>3675878</v>
      </c>
      <c r="I28" s="45">
        <f t="shared" si="1"/>
        <v>4062743</v>
      </c>
      <c r="J28" s="45">
        <f t="shared" si="1"/>
        <v>3271841</v>
      </c>
      <c r="K28" s="45">
        <f t="shared" si="1"/>
        <v>1977000</v>
      </c>
      <c r="L28" s="45">
        <f t="shared" si="1"/>
        <v>1903557</v>
      </c>
      <c r="M28" s="45">
        <f t="shared" si="1"/>
        <v>2394997</v>
      </c>
      <c r="N28" s="45">
        <f t="shared" si="1"/>
        <v>3350967</v>
      </c>
      <c r="O28" s="45">
        <f t="shared" si="1"/>
        <v>5013580</v>
      </c>
      <c r="P28" s="45">
        <f t="shared" si="1"/>
        <v>2964841</v>
      </c>
      <c r="Q28" s="45">
        <f t="shared" si="1"/>
        <v>2945627</v>
      </c>
      <c r="R28" s="45">
        <f t="shared" si="1"/>
        <v>36762929</v>
      </c>
      <c r="S28" s="25"/>
    </row>
    <row r="29" spans="1:19" ht="6" customHeight="1" thickBot="1" x14ac:dyDescent="0.4">
      <c r="A29" s="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5"/>
    </row>
    <row r="30" spans="1:19" ht="12" customHeight="1" x14ac:dyDescent="0.25">
      <c r="A30" s="5"/>
      <c r="B30" s="48" t="s">
        <v>161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5"/>
    </row>
    <row r="31" spans="1:19" ht="12" customHeight="1" x14ac:dyDescent="0.25">
      <c r="A31" s="5"/>
      <c r="B31" s="47" t="s">
        <v>65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5"/>
    </row>
    <row r="32" spans="1:19" ht="12" customHeight="1" x14ac:dyDescent="0.25">
      <c r="A32" s="5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5"/>
    </row>
    <row r="33" spans="1:19" ht="12" customHeight="1" x14ac:dyDescent="0.25">
      <c r="A33" s="5"/>
      <c r="B33" s="4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5"/>
    </row>
    <row r="34" spans="1:19" ht="12" customHeight="1" x14ac:dyDescent="0.25">
      <c r="A34" s="5"/>
      <c r="B34" s="48"/>
      <c r="C34" s="28"/>
      <c r="D34" s="28"/>
      <c r="E34" s="2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35"/>
    </row>
    <row r="35" spans="1:19" ht="6" customHeight="1" x14ac:dyDescent="0.35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5"/>
    </row>
    <row r="36" spans="1:19" ht="12" customHeight="1" x14ac:dyDescent="0.35">
      <c r="A36" s="5"/>
      <c r="B36" s="50"/>
      <c r="C36" s="5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5"/>
    </row>
    <row r="37" spans="1:19" ht="12" customHeight="1" x14ac:dyDescent="0.35">
      <c r="A37" s="5"/>
      <c r="B37" s="50"/>
      <c r="C37" s="5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5"/>
    </row>
    <row r="38" spans="1:19" ht="12" customHeight="1" x14ac:dyDescent="0.35">
      <c r="A38" s="5"/>
      <c r="B38" s="50"/>
      <c r="C38" s="50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5"/>
    </row>
    <row r="39" spans="1:19" ht="12" customHeight="1" x14ac:dyDescent="0.35">
      <c r="A39" s="5"/>
      <c r="B39" s="50"/>
      <c r="C39" s="5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5"/>
    </row>
    <row r="40" spans="1:19" ht="12" customHeight="1" x14ac:dyDescent="0.35">
      <c r="A40" s="5"/>
      <c r="B40" s="50"/>
      <c r="C40" s="5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5"/>
    </row>
    <row r="41" spans="1:19" ht="12" customHeight="1" x14ac:dyDescent="0.35">
      <c r="A41" s="5"/>
      <c r="B41" s="50"/>
      <c r="C41" s="52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5"/>
    </row>
    <row r="42" spans="1:19" ht="12" customHeight="1" x14ac:dyDescent="0.35">
      <c r="A42" s="5"/>
      <c r="B42" s="50"/>
      <c r="C42" s="52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5"/>
    </row>
    <row r="43" spans="1:19" ht="12" customHeight="1" x14ac:dyDescent="0.35">
      <c r="A43" s="5"/>
      <c r="B43" s="50"/>
      <c r="C43" s="5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5"/>
    </row>
    <row r="44" spans="1:19" ht="12" customHeight="1" x14ac:dyDescent="0.35">
      <c r="A44" s="5"/>
      <c r="B44" s="50"/>
      <c r="C44" s="5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5"/>
    </row>
    <row r="45" spans="1:19" ht="12" customHeight="1" x14ac:dyDescent="0.35">
      <c r="A45" s="5"/>
      <c r="B45" s="50"/>
      <c r="C45" s="5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5"/>
    </row>
    <row r="46" spans="1:19" ht="12" customHeight="1" x14ac:dyDescent="0.35">
      <c r="A46" s="5"/>
      <c r="B46" s="50"/>
      <c r="C46" s="5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5"/>
    </row>
    <row r="176" spans="6:22" x14ac:dyDescent="0.35"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5:25" x14ac:dyDescent="0.35"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5:25" x14ac:dyDescent="0.35"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5:25" x14ac:dyDescent="0.35"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5:25" x14ac:dyDescent="0.35"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5:25" x14ac:dyDescent="0.35"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5:25" x14ac:dyDescent="0.35"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5:25" x14ac:dyDescent="0.35"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7"/>
    </row>
    <row r="184" spans="5:25" x14ac:dyDescent="0.35">
      <c r="E184" s="18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8"/>
      <c r="X184" s="18"/>
      <c r="Y184" s="18"/>
    </row>
    <row r="185" spans="5:25" x14ac:dyDescent="0.35">
      <c r="E185" s="18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8"/>
      <c r="X185" s="18"/>
      <c r="Y185" s="18"/>
    </row>
    <row r="186" spans="5:25" x14ac:dyDescent="0.35">
      <c r="E186" s="18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8"/>
      <c r="X186" s="18"/>
      <c r="Y186" s="18"/>
    </row>
    <row r="187" spans="5:25" x14ac:dyDescent="0.35">
      <c r="E187" s="18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8"/>
      <c r="X187" s="18"/>
      <c r="Y187" s="18"/>
    </row>
    <row r="188" spans="5:25" x14ac:dyDescent="0.35">
      <c r="E188" s="18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8"/>
      <c r="X188" s="18"/>
      <c r="Y188" s="18"/>
    </row>
    <row r="189" spans="5:25" x14ac:dyDescent="0.35">
      <c r="E189" s="18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8"/>
      <c r="X189" s="18"/>
      <c r="Y189" s="18"/>
    </row>
    <row r="190" spans="5:25" x14ac:dyDescent="0.35">
      <c r="E190" s="18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6"/>
      <c r="V190" s="16"/>
      <c r="W190" s="18"/>
      <c r="X190" s="18"/>
      <c r="Y190" s="18"/>
    </row>
    <row r="191" spans="5:25" x14ac:dyDescent="0.2">
      <c r="E191" s="18"/>
      <c r="F191" s="53">
        <v>314585</v>
      </c>
      <c r="G191" s="53">
        <v>372586</v>
      </c>
      <c r="H191" s="53">
        <v>139342</v>
      </c>
      <c r="I191" s="53">
        <v>0</v>
      </c>
      <c r="J191" s="53"/>
      <c r="K191" s="53"/>
      <c r="L191" s="53"/>
      <c r="M191" s="53"/>
      <c r="N191" s="53"/>
      <c r="O191" s="53"/>
      <c r="P191" s="53"/>
      <c r="Q191" s="53"/>
      <c r="R191" s="53">
        <f>SUM(F191:I191)</f>
        <v>826513</v>
      </c>
      <c r="S191" s="54"/>
      <c r="T191" s="17"/>
      <c r="U191" s="16"/>
      <c r="V191" s="16"/>
      <c r="W191" s="18"/>
      <c r="X191" s="18"/>
      <c r="Y191" s="18"/>
    </row>
    <row r="192" spans="5:25" x14ac:dyDescent="0.35">
      <c r="E192" s="18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6"/>
      <c r="V192" s="16"/>
      <c r="W192" s="18"/>
      <c r="X192" s="18"/>
      <c r="Y192" s="18"/>
    </row>
    <row r="193" spans="5:25" x14ac:dyDescent="0.35">
      <c r="E193" s="18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6"/>
      <c r="V193" s="16"/>
      <c r="W193" s="18"/>
      <c r="X193" s="18"/>
      <c r="Y193" s="18"/>
    </row>
    <row r="194" spans="5:25" x14ac:dyDescent="0.35">
      <c r="E194" s="18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8"/>
      <c r="X194" s="18"/>
      <c r="Y194" s="18"/>
    </row>
    <row r="195" spans="5:25" x14ac:dyDescent="0.35">
      <c r="E195" s="18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8"/>
      <c r="X195" s="18"/>
      <c r="Y195" s="18"/>
    </row>
    <row r="196" spans="5:25" x14ac:dyDescent="0.3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6"/>
    </row>
    <row r="197" spans="5:25" x14ac:dyDescent="0.3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6"/>
      <c r="W197" s="16"/>
      <c r="X197" s="16"/>
    </row>
    <row r="198" spans="5:25" x14ac:dyDescent="0.3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6"/>
      <c r="W198" s="16"/>
      <c r="X198" s="16"/>
    </row>
    <row r="199" spans="5:25" x14ac:dyDescent="0.3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6"/>
      <c r="W199" s="16"/>
      <c r="X199" s="16"/>
    </row>
    <row r="200" spans="5:25" x14ac:dyDescent="0.35"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5:25" x14ac:dyDescent="0.35"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</sheetData>
  <conditionalFormatting sqref="F14:Q14">
    <cfRule type="cellIs" dxfId="212" priority="6" stopIfTrue="1" operator="equal">
      <formula>""</formula>
    </cfRule>
    <cfRule type="cellIs" dxfId="211" priority="8" stopIfTrue="1" operator="equal">
      <formula>""""""</formula>
    </cfRule>
  </conditionalFormatting>
  <conditionalFormatting sqref="F14:Q19">
    <cfRule type="cellIs" dxfId="210" priority="7" stopIfTrue="1" operator="equal">
      <formula>""" """</formula>
    </cfRule>
  </conditionalFormatting>
  <conditionalFormatting sqref="F16:Q16">
    <cfRule type="cellIs" dxfId="209" priority="5" stopIfTrue="1" operator="equal">
      <formula>""</formula>
    </cfRule>
  </conditionalFormatting>
  <conditionalFormatting sqref="F18:Q18 F22:Q22 F26:Q27">
    <cfRule type="cellIs" dxfId="208" priority="9" stopIfTrue="1" operator="equal">
      <formula>""</formula>
    </cfRule>
  </conditionalFormatting>
  <conditionalFormatting sqref="F18:Q18">
    <cfRule type="cellIs" dxfId="207" priority="10" stopIfTrue="1" operator="equal">
      <formula>""</formula>
    </cfRule>
  </conditionalFormatting>
  <conditionalFormatting sqref="F20:Q20">
    <cfRule type="cellIs" dxfId="206" priority="2" stopIfTrue="1" operator="equal">
      <formula>""</formula>
    </cfRule>
    <cfRule type="cellIs" dxfId="205" priority="4" stopIfTrue="1" operator="equal">
      <formula>""""""</formula>
    </cfRule>
  </conditionalFormatting>
  <conditionalFormatting sqref="F20:Q24">
    <cfRule type="cellIs" dxfId="204" priority="3" stopIfTrue="1" operator="equal">
      <formula>""" """</formula>
    </cfRule>
  </conditionalFormatting>
  <conditionalFormatting sqref="F24:Q24">
    <cfRule type="cellIs" dxfId="203" priority="1" stopIfTrue="1" operator="equal">
      <formula>""</formula>
    </cfRule>
  </conditionalFormatting>
  <conditionalFormatting sqref="F25:Q27 R15 R17 R19 R21 R23 R25">
    <cfRule type="cellIs" dxfId="202" priority="11" stopIfTrue="1" operator="equal">
      <formula>""" """</formula>
    </cfRule>
  </conditionalFormatting>
  <conditionalFormatting sqref="F26:Q27 F18:Q18 F22:Q22 F16:Q16 F24:Q24">
    <cfRule type="cellIs" dxfId="201" priority="12" stopIfTrue="1" operator="equal">
      <formula>""""""</formula>
    </cfRule>
  </conditionalFormatting>
  <pageMargins left="0" right="0.15748031496062992" top="0" bottom="0.23622047244094491" header="0" footer="0.23622047244094491"/>
  <pageSetup paperSize="9" scale="88" orientation="landscape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1691-BCDF-4F26-8D3D-D20C3CCDC4E4}">
  <dimension ref="A1:T233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6" width="11.1796875" style="7" customWidth="1"/>
    <col min="7" max="7" width="8.7265625" style="7" customWidth="1"/>
    <col min="8" max="8" width="9.54296875" style="7" bestFit="1" customWidth="1"/>
    <col min="9" max="9" width="8.7265625" style="7" customWidth="1"/>
    <col min="10" max="10" width="11.54296875" style="7" bestFit="1" customWidth="1"/>
    <col min="11" max="11" width="9.7265625" style="7" bestFit="1" customWidth="1"/>
    <col min="12" max="12" width="9.54296875" style="7" bestFit="1" customWidth="1"/>
    <col min="13" max="13" width="8.7265625" style="7" customWidth="1"/>
    <col min="14" max="15" width="5.26953125" style="7" customWidth="1"/>
    <col min="16" max="16384" width="8.7265625" style="7"/>
  </cols>
  <sheetData>
    <row r="1" spans="1:18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19"/>
      <c r="Q1" s="19"/>
    </row>
    <row r="2" spans="1:18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19"/>
      <c r="Q2" s="19"/>
    </row>
    <row r="3" spans="1:18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19"/>
      <c r="Q3" s="19"/>
    </row>
    <row r="4" spans="1:18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R4" s="18"/>
    </row>
    <row r="5" spans="1:18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"/>
    </row>
    <row r="7" spans="1:18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8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8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8.75" customHeight="1" x14ac:dyDescent="0.35">
      <c r="A10" s="5"/>
      <c r="B10" s="37" t="s">
        <v>230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26"/>
    </row>
    <row r="11" spans="1:18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6"/>
    </row>
    <row r="12" spans="1:18" ht="34.5" customHeight="1" x14ac:dyDescent="0.35">
      <c r="A12" s="5"/>
      <c r="B12" s="74" t="s">
        <v>6</v>
      </c>
      <c r="C12" s="75"/>
      <c r="D12" s="75"/>
      <c r="E12" s="75"/>
      <c r="F12" s="76" t="s">
        <v>121</v>
      </c>
      <c r="G12" s="76" t="s">
        <v>122</v>
      </c>
      <c r="H12" s="76" t="s">
        <v>154</v>
      </c>
      <c r="I12" s="76" t="s">
        <v>123</v>
      </c>
      <c r="J12" s="76" t="s">
        <v>155</v>
      </c>
      <c r="K12" s="76" t="s">
        <v>124</v>
      </c>
      <c r="L12" s="76" t="s">
        <v>125</v>
      </c>
      <c r="M12" s="77" t="s">
        <v>9</v>
      </c>
      <c r="N12" s="27"/>
    </row>
    <row r="13" spans="1:18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24"/>
    </row>
    <row r="14" spans="1:18" ht="13" customHeight="1" x14ac:dyDescent="0.35">
      <c r="A14" s="5"/>
      <c r="B14" s="42" t="s">
        <v>11</v>
      </c>
      <c r="C14" s="42"/>
      <c r="D14" s="42"/>
      <c r="E14" s="42"/>
      <c r="F14" s="36">
        <v>1</v>
      </c>
      <c r="G14" s="36">
        <v>114</v>
      </c>
      <c r="H14" s="59">
        <v>9</v>
      </c>
      <c r="I14" s="59">
        <v>23</v>
      </c>
      <c r="J14" s="36">
        <v>19</v>
      </c>
      <c r="K14" s="36">
        <v>0</v>
      </c>
      <c r="L14" s="36">
        <v>7</v>
      </c>
      <c r="M14" s="98">
        <f>SUM(F14:L14)</f>
        <v>173</v>
      </c>
      <c r="N14" s="23"/>
    </row>
    <row r="15" spans="1:18" ht="13" customHeight="1" x14ac:dyDescent="0.35">
      <c r="A15" s="5"/>
      <c r="B15" s="42" t="s">
        <v>12</v>
      </c>
      <c r="C15" s="42"/>
      <c r="D15" s="42"/>
      <c r="E15" s="42"/>
      <c r="F15" s="36">
        <v>0</v>
      </c>
      <c r="G15" s="36">
        <v>77</v>
      </c>
      <c r="H15" s="36">
        <v>2</v>
      </c>
      <c r="I15" s="36">
        <v>4</v>
      </c>
      <c r="J15" s="36">
        <v>0</v>
      </c>
      <c r="K15" s="36">
        <v>0</v>
      </c>
      <c r="L15" s="36">
        <v>0</v>
      </c>
      <c r="M15" s="98">
        <f>SUM(F15:L15)</f>
        <v>83</v>
      </c>
      <c r="N15" s="23"/>
    </row>
    <row r="16" spans="1:18" ht="13" customHeight="1" x14ac:dyDescent="0.35">
      <c r="A16" s="5"/>
      <c r="B16" s="42" t="s">
        <v>13</v>
      </c>
      <c r="C16" s="42"/>
      <c r="D16" s="42"/>
      <c r="E16" s="42"/>
      <c r="F16" s="36">
        <v>0</v>
      </c>
      <c r="G16" s="36">
        <v>6</v>
      </c>
      <c r="H16" s="36">
        <v>0</v>
      </c>
      <c r="I16" s="36">
        <v>5</v>
      </c>
      <c r="J16" s="36">
        <v>0</v>
      </c>
      <c r="K16" s="36">
        <v>0</v>
      </c>
      <c r="L16" s="36">
        <v>0</v>
      </c>
      <c r="M16" s="98">
        <f>SUM(F16:L16)</f>
        <v>11</v>
      </c>
      <c r="N16" s="23"/>
    </row>
    <row r="17" spans="1:14" ht="13" customHeight="1" x14ac:dyDescent="0.35">
      <c r="A17" s="5"/>
      <c r="B17" s="42" t="s">
        <v>15</v>
      </c>
      <c r="C17" s="42"/>
      <c r="D17" s="42"/>
      <c r="E17" s="42"/>
      <c r="F17" s="36">
        <v>0</v>
      </c>
      <c r="G17" s="59">
        <v>120</v>
      </c>
      <c r="H17" s="36">
        <v>0</v>
      </c>
      <c r="I17" s="59">
        <v>23</v>
      </c>
      <c r="J17" s="36">
        <v>0</v>
      </c>
      <c r="K17" s="36">
        <v>0</v>
      </c>
      <c r="L17" s="59">
        <v>3</v>
      </c>
      <c r="M17" s="98">
        <f>SUM(F17:L17)</f>
        <v>146</v>
      </c>
      <c r="N17" s="23"/>
    </row>
    <row r="18" spans="1:14" ht="13" customHeight="1" x14ac:dyDescent="0.35">
      <c r="A18" s="5"/>
      <c r="B18" s="42" t="s">
        <v>17</v>
      </c>
      <c r="C18" s="42"/>
      <c r="D18" s="42"/>
      <c r="E18" s="42"/>
      <c r="F18" s="36">
        <v>0</v>
      </c>
      <c r="G18" s="36">
        <v>46</v>
      </c>
      <c r="H18" s="36">
        <v>1</v>
      </c>
      <c r="I18" s="36">
        <v>0</v>
      </c>
      <c r="J18" s="36">
        <v>0</v>
      </c>
      <c r="K18" s="36">
        <v>0</v>
      </c>
      <c r="L18" s="36">
        <v>1</v>
      </c>
      <c r="M18" s="98">
        <f>SUM(F18:L18)</f>
        <v>48</v>
      </c>
      <c r="N18" s="23"/>
    </row>
    <row r="19" spans="1:14" ht="13" customHeight="1" x14ac:dyDescent="0.35">
      <c r="A19" s="5"/>
      <c r="B19" s="43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24"/>
    </row>
    <row r="20" spans="1:14" ht="13" customHeight="1" x14ac:dyDescent="0.35">
      <c r="A20" s="5"/>
      <c r="B20" s="42" t="s">
        <v>20</v>
      </c>
      <c r="C20" s="42"/>
      <c r="D20" s="42"/>
      <c r="E20" s="42"/>
      <c r="F20" s="36">
        <v>8</v>
      </c>
      <c r="G20" s="36">
        <v>59</v>
      </c>
      <c r="H20" s="36">
        <v>2</v>
      </c>
      <c r="I20" s="36">
        <v>4</v>
      </c>
      <c r="J20" s="36">
        <v>3</v>
      </c>
      <c r="K20" s="36">
        <v>6</v>
      </c>
      <c r="L20" s="36">
        <v>5</v>
      </c>
      <c r="M20" s="98">
        <f>SUM(F20:L20)</f>
        <v>87</v>
      </c>
      <c r="N20" s="23"/>
    </row>
    <row r="21" spans="1:14" ht="13" customHeight="1" x14ac:dyDescent="0.35">
      <c r="A21" s="5"/>
      <c r="B21" s="42" t="s">
        <v>22</v>
      </c>
      <c r="C21" s="42"/>
      <c r="D21" s="42"/>
      <c r="E21" s="42"/>
      <c r="F21" s="36">
        <v>0</v>
      </c>
      <c r="G21" s="59">
        <v>39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98">
        <f>SUM(F21:L21)</f>
        <v>39</v>
      </c>
      <c r="N21" s="23"/>
    </row>
    <row r="22" spans="1:14" ht="13" customHeight="1" x14ac:dyDescent="0.35">
      <c r="A22" s="5"/>
      <c r="B22" s="42" t="s">
        <v>23</v>
      </c>
      <c r="C22" s="42"/>
      <c r="D22" s="42"/>
      <c r="E22" s="42"/>
      <c r="F22" s="36">
        <v>0</v>
      </c>
      <c r="G22" s="59">
        <v>365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98">
        <f>SUM(F22:L22)</f>
        <v>365</v>
      </c>
      <c r="N22" s="23"/>
    </row>
    <row r="23" spans="1:14" ht="13" customHeight="1" x14ac:dyDescent="0.35">
      <c r="A23" s="5"/>
      <c r="B23" s="42" t="s">
        <v>24</v>
      </c>
      <c r="C23" s="42"/>
      <c r="D23" s="42"/>
      <c r="E23" s="42"/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92">
        <f>SUM(F23:L23)</f>
        <v>0</v>
      </c>
      <c r="N23" s="23"/>
    </row>
    <row r="24" spans="1:14" ht="13" customHeight="1" x14ac:dyDescent="0.35">
      <c r="A24" s="5"/>
      <c r="B24" s="42" t="s">
        <v>26</v>
      </c>
      <c r="C24" s="42"/>
      <c r="D24" s="42"/>
      <c r="E24" s="42"/>
      <c r="F24" s="36">
        <v>0</v>
      </c>
      <c r="G24" s="36">
        <v>263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98">
        <f>SUM(F24:L24)</f>
        <v>263</v>
      </c>
      <c r="N24" s="23"/>
    </row>
    <row r="25" spans="1:14" ht="13" customHeight="1" x14ac:dyDescent="0.35">
      <c r="A25" s="5"/>
      <c r="B25" s="43" t="s">
        <v>28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24"/>
    </row>
    <row r="26" spans="1:14" ht="13" customHeight="1" x14ac:dyDescent="0.35">
      <c r="A26" s="5"/>
      <c r="B26" s="42" t="s">
        <v>29</v>
      </c>
      <c r="C26" s="42"/>
      <c r="D26" s="42"/>
      <c r="E26" s="42"/>
      <c r="F26" s="36">
        <v>2</v>
      </c>
      <c r="G26" s="36">
        <v>111</v>
      </c>
      <c r="H26" s="36">
        <v>23</v>
      </c>
      <c r="I26" s="36">
        <v>12</v>
      </c>
      <c r="J26" s="36">
        <v>6</v>
      </c>
      <c r="K26" s="36">
        <v>7</v>
      </c>
      <c r="L26" s="36">
        <v>0</v>
      </c>
      <c r="M26" s="98">
        <f>SUM(F26:L26)</f>
        <v>161</v>
      </c>
      <c r="N26" s="23"/>
    </row>
    <row r="27" spans="1:14" ht="13" customHeight="1" x14ac:dyDescent="0.35">
      <c r="A27" s="5"/>
      <c r="B27" s="42" t="s">
        <v>150</v>
      </c>
      <c r="C27" s="42"/>
      <c r="D27" s="42"/>
      <c r="E27" s="42"/>
      <c r="F27" s="36">
        <v>0</v>
      </c>
      <c r="G27" s="36">
        <v>104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98">
        <f>SUM(F27:L27)</f>
        <v>104</v>
      </c>
      <c r="N27" s="23"/>
    </row>
    <row r="28" spans="1:14" ht="13" customHeight="1" x14ac:dyDescent="0.35">
      <c r="A28" s="5"/>
      <c r="B28" s="42" t="s">
        <v>30</v>
      </c>
      <c r="C28" s="42"/>
      <c r="D28" s="42"/>
      <c r="E28" s="42"/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92">
        <f>SUM(F28:L28)</f>
        <v>0</v>
      </c>
      <c r="N28" s="23"/>
    </row>
    <row r="29" spans="1:14" ht="13" customHeight="1" x14ac:dyDescent="0.35">
      <c r="A29" s="5"/>
      <c r="B29" s="43" t="s">
        <v>31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22"/>
    </row>
    <row r="30" spans="1:14" ht="13" customHeight="1" x14ac:dyDescent="0.35">
      <c r="A30" s="5"/>
      <c r="B30" s="42" t="s">
        <v>92</v>
      </c>
      <c r="C30" s="42"/>
      <c r="D30" s="42"/>
      <c r="E30" s="42"/>
      <c r="F30" s="36">
        <v>3</v>
      </c>
      <c r="G30" s="36">
        <v>4201</v>
      </c>
      <c r="H30" s="59">
        <v>54</v>
      </c>
      <c r="I30" s="59">
        <v>14</v>
      </c>
      <c r="J30" s="36">
        <v>12</v>
      </c>
      <c r="K30" s="36">
        <v>0</v>
      </c>
      <c r="L30" s="36">
        <v>12</v>
      </c>
      <c r="M30" s="98">
        <f t="shared" ref="M30:M35" si="0">SUM(F30:L30)</f>
        <v>4296</v>
      </c>
      <c r="N30" s="23"/>
    </row>
    <row r="31" spans="1:14" ht="13" customHeight="1" x14ac:dyDescent="0.35">
      <c r="A31" s="5"/>
      <c r="B31" s="42" t="s">
        <v>32</v>
      </c>
      <c r="C31" s="42"/>
      <c r="D31" s="42"/>
      <c r="E31" s="42"/>
      <c r="F31" s="36">
        <v>0</v>
      </c>
      <c r="G31" s="36">
        <v>0</v>
      </c>
      <c r="H31" s="36">
        <v>1</v>
      </c>
      <c r="I31" s="36">
        <v>0</v>
      </c>
      <c r="J31" s="36">
        <v>0</v>
      </c>
      <c r="K31" s="36">
        <v>0</v>
      </c>
      <c r="L31" s="36">
        <v>0</v>
      </c>
      <c r="M31" s="92">
        <f t="shared" si="0"/>
        <v>1</v>
      </c>
      <c r="N31" s="23"/>
    </row>
    <row r="32" spans="1:14" ht="13" customHeight="1" x14ac:dyDescent="0.35">
      <c r="A32" s="5"/>
      <c r="B32" s="42" t="s">
        <v>34</v>
      </c>
      <c r="C32" s="42"/>
      <c r="D32" s="42"/>
      <c r="E32" s="42"/>
      <c r="F32" s="36">
        <v>0</v>
      </c>
      <c r="G32" s="36">
        <v>2</v>
      </c>
      <c r="H32" s="36">
        <v>1</v>
      </c>
      <c r="I32" s="36">
        <v>0</v>
      </c>
      <c r="J32" s="36">
        <v>0</v>
      </c>
      <c r="K32" s="36">
        <v>0</v>
      </c>
      <c r="L32" s="36">
        <v>0</v>
      </c>
      <c r="M32" s="92">
        <f t="shared" si="0"/>
        <v>3</v>
      </c>
      <c r="N32" s="23"/>
    </row>
    <row r="33" spans="1:14" ht="13" customHeight="1" x14ac:dyDescent="0.35">
      <c r="A33" s="5"/>
      <c r="B33" s="42" t="s">
        <v>36</v>
      </c>
      <c r="C33" s="42"/>
      <c r="D33" s="42"/>
      <c r="E33" s="42"/>
      <c r="F33" s="36">
        <v>0</v>
      </c>
      <c r="G33" s="36">
        <v>2</v>
      </c>
      <c r="H33" s="36">
        <v>1</v>
      </c>
      <c r="I33" s="36">
        <v>0</v>
      </c>
      <c r="J33" s="36">
        <v>0</v>
      </c>
      <c r="K33" s="36">
        <v>0</v>
      </c>
      <c r="L33" s="36">
        <v>0</v>
      </c>
      <c r="M33" s="98">
        <f t="shared" si="0"/>
        <v>3</v>
      </c>
      <c r="N33" s="23"/>
    </row>
    <row r="34" spans="1:14" ht="13" customHeight="1" x14ac:dyDescent="0.35">
      <c r="A34" s="5"/>
      <c r="B34" s="42" t="s">
        <v>37</v>
      </c>
      <c r="C34" s="42"/>
      <c r="D34" s="42"/>
      <c r="E34" s="42"/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92">
        <f t="shared" si="0"/>
        <v>0</v>
      </c>
      <c r="N34" s="23"/>
    </row>
    <row r="35" spans="1:14" ht="13" customHeight="1" x14ac:dyDescent="0.35">
      <c r="A35" s="5"/>
      <c r="B35" s="42" t="s">
        <v>38</v>
      </c>
      <c r="C35" s="42"/>
      <c r="D35" s="42"/>
      <c r="E35" s="42"/>
      <c r="F35" s="36">
        <v>0</v>
      </c>
      <c r="G35" s="36">
        <v>0</v>
      </c>
      <c r="H35" s="36">
        <v>0</v>
      </c>
      <c r="I35" s="36">
        <v>1</v>
      </c>
      <c r="J35" s="36">
        <v>0</v>
      </c>
      <c r="K35" s="36">
        <v>0</v>
      </c>
      <c r="L35" s="36">
        <v>0</v>
      </c>
      <c r="M35" s="92">
        <f t="shared" si="0"/>
        <v>1</v>
      </c>
      <c r="N35" s="23"/>
    </row>
    <row r="36" spans="1:14" ht="13" customHeight="1" x14ac:dyDescent="0.35">
      <c r="A36" s="5"/>
      <c r="B36" s="43" t="s">
        <v>39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22"/>
    </row>
    <row r="37" spans="1:14" ht="13" customHeight="1" x14ac:dyDescent="0.35">
      <c r="A37" s="5"/>
      <c r="B37" s="42" t="s">
        <v>40</v>
      </c>
      <c r="C37" s="42"/>
      <c r="D37" s="42"/>
      <c r="E37" s="42"/>
      <c r="F37" s="36">
        <v>0</v>
      </c>
      <c r="G37" s="36">
        <v>2</v>
      </c>
      <c r="H37" s="36">
        <v>0</v>
      </c>
      <c r="I37" s="36">
        <v>2</v>
      </c>
      <c r="J37" s="36">
        <v>0</v>
      </c>
      <c r="K37" s="36">
        <v>0</v>
      </c>
      <c r="L37" s="36">
        <v>0</v>
      </c>
      <c r="M37" s="98">
        <f>SUM(F37:L37)</f>
        <v>4</v>
      </c>
      <c r="N37" s="23"/>
    </row>
    <row r="38" spans="1:14" ht="13" customHeight="1" x14ac:dyDescent="0.35">
      <c r="A38" s="5"/>
      <c r="B38" s="42" t="s">
        <v>42</v>
      </c>
      <c r="C38" s="42"/>
      <c r="D38" s="42"/>
      <c r="E38" s="42"/>
      <c r="F38" s="36">
        <v>0</v>
      </c>
      <c r="G38" s="36">
        <v>6</v>
      </c>
      <c r="H38" s="36">
        <v>0</v>
      </c>
      <c r="I38" s="59">
        <v>12</v>
      </c>
      <c r="J38" s="36">
        <v>0</v>
      </c>
      <c r="K38" s="36">
        <v>0</v>
      </c>
      <c r="L38" s="36">
        <v>0</v>
      </c>
      <c r="M38" s="98">
        <f>SUM(F38:L38)</f>
        <v>18</v>
      </c>
      <c r="N38" s="23"/>
    </row>
    <row r="39" spans="1:14" ht="13" customHeight="1" x14ac:dyDescent="0.35">
      <c r="A39" s="5"/>
      <c r="B39" s="43" t="s">
        <v>44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2"/>
    </row>
    <row r="40" spans="1:14" ht="13" customHeight="1" x14ac:dyDescent="0.35">
      <c r="A40" s="5"/>
      <c r="B40" s="42" t="s">
        <v>45</v>
      </c>
      <c r="C40" s="42"/>
      <c r="D40" s="42"/>
      <c r="E40" s="42"/>
      <c r="F40" s="36">
        <v>3</v>
      </c>
      <c r="G40" s="59">
        <v>155</v>
      </c>
      <c r="H40" s="36">
        <v>11</v>
      </c>
      <c r="I40" s="59">
        <v>1</v>
      </c>
      <c r="J40" s="36">
        <v>1</v>
      </c>
      <c r="K40" s="36">
        <v>0</v>
      </c>
      <c r="L40" s="59">
        <v>7</v>
      </c>
      <c r="M40" s="98">
        <f>SUM(F40:L40)</f>
        <v>178</v>
      </c>
      <c r="N40" s="23"/>
    </row>
    <row r="41" spans="1:14" ht="13" customHeight="1" x14ac:dyDescent="0.35">
      <c r="A41" s="5"/>
      <c r="B41" s="42" t="s">
        <v>47</v>
      </c>
      <c r="C41" s="42"/>
      <c r="D41" s="42"/>
      <c r="E41" s="42"/>
      <c r="F41" s="36">
        <v>0</v>
      </c>
      <c r="G41" s="59">
        <v>24</v>
      </c>
      <c r="H41" s="36">
        <v>0</v>
      </c>
      <c r="I41" s="59">
        <v>8</v>
      </c>
      <c r="J41" s="36">
        <v>0</v>
      </c>
      <c r="K41" s="36">
        <v>25</v>
      </c>
      <c r="L41" s="36">
        <v>0</v>
      </c>
      <c r="M41" s="98">
        <f>SUM(F41:L41)</f>
        <v>57</v>
      </c>
      <c r="N41" s="23"/>
    </row>
    <row r="42" spans="1:14" ht="13" customHeight="1" x14ac:dyDescent="0.35">
      <c r="A42" s="5"/>
      <c r="B42" s="43" t="s">
        <v>48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2"/>
    </row>
    <row r="43" spans="1:14" ht="13" customHeight="1" x14ac:dyDescent="0.35">
      <c r="A43" s="5"/>
      <c r="B43" s="42" t="s">
        <v>49</v>
      </c>
      <c r="C43" s="42"/>
      <c r="D43" s="42"/>
      <c r="E43" s="42"/>
      <c r="F43" s="36">
        <v>4</v>
      </c>
      <c r="G43" s="36">
        <v>434</v>
      </c>
      <c r="H43" s="36">
        <v>9</v>
      </c>
      <c r="I43" s="36">
        <v>37</v>
      </c>
      <c r="J43" s="36">
        <v>3</v>
      </c>
      <c r="K43" s="36">
        <v>4</v>
      </c>
      <c r="L43" s="36">
        <v>17</v>
      </c>
      <c r="M43" s="98">
        <f>SUM(F43:L43)</f>
        <v>508</v>
      </c>
      <c r="N43" s="23"/>
    </row>
    <row r="44" spans="1:14" ht="13" customHeight="1" x14ac:dyDescent="0.35">
      <c r="A44" s="5"/>
      <c r="B44" s="42" t="s">
        <v>51</v>
      </c>
      <c r="C44" s="42"/>
      <c r="D44" s="42"/>
      <c r="E44" s="42"/>
      <c r="F44" s="36">
        <v>0</v>
      </c>
      <c r="G44" s="36">
        <v>1</v>
      </c>
      <c r="H44" s="36">
        <v>0</v>
      </c>
      <c r="I44" s="36">
        <v>7</v>
      </c>
      <c r="J44" s="36">
        <v>0</v>
      </c>
      <c r="K44" s="36">
        <v>0</v>
      </c>
      <c r="L44" s="36">
        <v>0</v>
      </c>
      <c r="M44" s="92">
        <f>SUM(F44:L44)</f>
        <v>8</v>
      </c>
      <c r="N44" s="23"/>
    </row>
    <row r="45" spans="1:14" ht="13" customHeight="1" x14ac:dyDescent="0.35">
      <c r="A45" s="5"/>
      <c r="B45" s="42" t="s">
        <v>152</v>
      </c>
      <c r="C45" s="42"/>
      <c r="D45" s="42"/>
      <c r="E45" s="42"/>
      <c r="F45" s="36">
        <v>0</v>
      </c>
      <c r="G45" s="36">
        <v>99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92">
        <f>SUM(F45:L45)</f>
        <v>99</v>
      </c>
      <c r="N45" s="23"/>
    </row>
    <row r="46" spans="1:14" ht="13" customHeight="1" x14ac:dyDescent="0.35">
      <c r="A46" s="5"/>
      <c r="B46" s="42" t="s">
        <v>52</v>
      </c>
      <c r="C46" s="42"/>
      <c r="D46" s="42"/>
      <c r="E46" s="42"/>
      <c r="F46" s="36">
        <v>0</v>
      </c>
      <c r="G46" s="36">
        <v>62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92">
        <f>SUM(F46:L46)</f>
        <v>62</v>
      </c>
      <c r="N46" s="23"/>
    </row>
    <row r="47" spans="1:14" ht="13" customHeight="1" x14ac:dyDescent="0.35">
      <c r="A47" s="5"/>
      <c r="B47" s="42" t="s">
        <v>54</v>
      </c>
      <c r="C47" s="42"/>
      <c r="D47" s="42"/>
      <c r="E47" s="42"/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92">
        <f>SUM(F47:L47)</f>
        <v>0</v>
      </c>
      <c r="N47" s="23"/>
    </row>
    <row r="48" spans="1:14" ht="13" customHeight="1" x14ac:dyDescent="0.35">
      <c r="A48" s="5"/>
      <c r="B48" s="43" t="s">
        <v>55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22"/>
    </row>
    <row r="49" spans="1:14" ht="13" customHeight="1" x14ac:dyDescent="0.35">
      <c r="A49" s="5"/>
      <c r="B49" s="42" t="s">
        <v>56</v>
      </c>
      <c r="C49" s="42"/>
      <c r="D49" s="42"/>
      <c r="E49" s="42"/>
      <c r="F49" s="36">
        <v>1</v>
      </c>
      <c r="G49" s="59">
        <v>159</v>
      </c>
      <c r="H49" s="36">
        <v>2</v>
      </c>
      <c r="I49" s="59">
        <v>5</v>
      </c>
      <c r="J49" s="36">
        <v>1</v>
      </c>
      <c r="K49" s="36">
        <v>2</v>
      </c>
      <c r="L49" s="36">
        <v>0</v>
      </c>
      <c r="M49" s="98">
        <f>SUM(F49:L49)</f>
        <v>170</v>
      </c>
      <c r="N49" s="23"/>
    </row>
    <row r="50" spans="1:14" ht="13" customHeight="1" x14ac:dyDescent="0.35">
      <c r="A50" s="5"/>
      <c r="B50" s="42" t="s">
        <v>58</v>
      </c>
      <c r="C50" s="42"/>
      <c r="D50" s="42"/>
      <c r="E50" s="42"/>
      <c r="F50" s="36">
        <v>0</v>
      </c>
      <c r="G50" s="59">
        <v>54</v>
      </c>
      <c r="H50" s="36">
        <v>0</v>
      </c>
      <c r="I50" s="36">
        <v>11</v>
      </c>
      <c r="J50" s="36">
        <v>2</v>
      </c>
      <c r="K50" s="36">
        <v>1</v>
      </c>
      <c r="L50" s="36">
        <v>4</v>
      </c>
      <c r="M50" s="98">
        <f>SUM(F50:L50)</f>
        <v>72</v>
      </c>
      <c r="N50" s="23"/>
    </row>
    <row r="51" spans="1:14" ht="13" customHeight="1" x14ac:dyDescent="0.35">
      <c r="A51" s="5"/>
      <c r="B51" s="42" t="s">
        <v>60</v>
      </c>
      <c r="C51" s="42"/>
      <c r="D51" s="42"/>
      <c r="E51" s="42"/>
      <c r="F51" s="36">
        <v>0</v>
      </c>
      <c r="G51" s="36">
        <v>0</v>
      </c>
      <c r="H51" s="36">
        <v>5</v>
      </c>
      <c r="I51" s="59">
        <v>5</v>
      </c>
      <c r="J51" s="36">
        <v>13</v>
      </c>
      <c r="K51" s="36">
        <v>0</v>
      </c>
      <c r="L51" s="36">
        <v>5</v>
      </c>
      <c r="M51" s="98">
        <f>SUM(F51:L51)</f>
        <v>28</v>
      </c>
      <c r="N51" s="23"/>
    </row>
    <row r="52" spans="1:14" ht="13" customHeight="1" x14ac:dyDescent="0.35">
      <c r="A52" s="5"/>
      <c r="B52" s="42" t="s">
        <v>61</v>
      </c>
      <c r="C52" s="42"/>
      <c r="D52" s="42"/>
      <c r="E52" s="42"/>
      <c r="F52" s="36">
        <v>0</v>
      </c>
      <c r="G52" s="36">
        <v>0</v>
      </c>
      <c r="H52" s="36">
        <v>0</v>
      </c>
      <c r="I52" s="36">
        <v>2</v>
      </c>
      <c r="J52" s="36">
        <v>0</v>
      </c>
      <c r="K52" s="36">
        <v>0</v>
      </c>
      <c r="L52" s="36">
        <v>0</v>
      </c>
      <c r="M52" s="98">
        <f>SUM(F52:L52)</f>
        <v>2</v>
      </c>
      <c r="N52" s="20"/>
    </row>
    <row r="53" spans="1:14" ht="13" customHeight="1" x14ac:dyDescent="0.35">
      <c r="A53" s="5"/>
      <c r="B53" s="42" t="s">
        <v>63</v>
      </c>
      <c r="C53" s="42"/>
      <c r="D53" s="42"/>
      <c r="E53" s="42"/>
      <c r="F53" s="36">
        <v>0</v>
      </c>
      <c r="G53" s="36">
        <v>11</v>
      </c>
      <c r="H53" s="36">
        <v>0</v>
      </c>
      <c r="I53" s="36">
        <v>1</v>
      </c>
      <c r="J53" s="36">
        <v>0</v>
      </c>
      <c r="K53" s="36">
        <v>3</v>
      </c>
      <c r="L53" s="36">
        <v>1</v>
      </c>
      <c r="M53" s="98">
        <f>SUM(F53:L53)</f>
        <v>16</v>
      </c>
      <c r="N53" s="23"/>
    </row>
    <row r="54" spans="1:14" ht="13" customHeight="1" x14ac:dyDescent="0.35">
      <c r="A54" s="5"/>
      <c r="B54" s="43" t="s">
        <v>9</v>
      </c>
      <c r="C54" s="44"/>
      <c r="D54" s="44"/>
      <c r="E54" s="44"/>
      <c r="F54" s="68">
        <f>SUM(F14:F18,F20:F24,F26:F28,F30:F35,F37:F38,F40:F41,F43:F47,F49:F53)</f>
        <v>22</v>
      </c>
      <c r="G54" s="68">
        <f>SUM(G14:G18,G20:G24,G26:G28,G30:G35,G37:G38,G40:G41,G43:G47,G49:G53)</f>
        <v>6516</v>
      </c>
      <c r="H54" s="68">
        <f t="shared" ref="H54:L54" si="1">SUM(H14:H18,H20:H24,H26:H28,H30:H35,H37:H38,H40:H41,H43:H47,H49:H53)</f>
        <v>121</v>
      </c>
      <c r="I54" s="68">
        <f t="shared" si="1"/>
        <v>177</v>
      </c>
      <c r="J54" s="68">
        <f t="shared" si="1"/>
        <v>60</v>
      </c>
      <c r="K54" s="68">
        <f t="shared" si="1"/>
        <v>48</v>
      </c>
      <c r="L54" s="68">
        <f t="shared" si="1"/>
        <v>62</v>
      </c>
      <c r="M54" s="68">
        <f>SUM(M14:M18,M20:M24,M26:M28,M30:M35,M37:M38,M40:M41,M43:M47,M49:M53)</f>
        <v>7006</v>
      </c>
      <c r="N54" s="25"/>
    </row>
    <row r="55" spans="1:14" ht="6" customHeight="1" thickBot="1" x14ac:dyDescent="0.4">
      <c r="A55" s="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5"/>
    </row>
    <row r="56" spans="1:14" ht="12" customHeight="1" x14ac:dyDescent="0.25">
      <c r="A56" s="5"/>
      <c r="B56" s="48" t="s">
        <v>161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5"/>
    </row>
    <row r="57" spans="1:14" ht="12" customHeight="1" x14ac:dyDescent="0.25">
      <c r="A57" s="5"/>
      <c r="B57" s="47" t="s">
        <v>65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5"/>
    </row>
    <row r="58" spans="1:14" ht="12" customHeight="1" x14ac:dyDescent="0.25">
      <c r="A58" s="5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5"/>
    </row>
    <row r="59" spans="1:14" ht="12" customHeight="1" x14ac:dyDescent="0.25">
      <c r="A59" s="5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5"/>
    </row>
    <row r="60" spans="1:14" ht="12" customHeight="1" x14ac:dyDescent="0.25">
      <c r="A60" s="5"/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5"/>
    </row>
    <row r="61" spans="1:14" ht="6" customHeight="1" x14ac:dyDescent="0.35">
      <c r="A61" s="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5"/>
    </row>
    <row r="62" spans="1:14" ht="12" customHeight="1" x14ac:dyDescent="0.35">
      <c r="A62" s="5"/>
      <c r="B62" s="50"/>
      <c r="C62" s="28"/>
      <c r="D62" s="28"/>
      <c r="E62" s="28"/>
      <c r="F62" s="49"/>
      <c r="G62" s="49"/>
      <c r="H62" s="49"/>
      <c r="I62" s="49"/>
      <c r="J62" s="49"/>
      <c r="K62" s="49"/>
      <c r="L62" s="49"/>
      <c r="M62" s="49"/>
      <c r="N62" s="35"/>
    </row>
    <row r="63" spans="1:14" ht="12" customHeight="1" x14ac:dyDescent="0.35">
      <c r="A63" s="5"/>
      <c r="B63" s="5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5"/>
    </row>
    <row r="64" spans="1:14" ht="12" customHeight="1" x14ac:dyDescent="0.35">
      <c r="A64" s="5"/>
      <c r="B64" s="50"/>
      <c r="C64" s="5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5"/>
    </row>
    <row r="65" spans="1:14" ht="12" customHeight="1" x14ac:dyDescent="0.35">
      <c r="A65" s="5"/>
      <c r="B65" s="50"/>
      <c r="C65" s="51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5"/>
    </row>
    <row r="66" spans="1:14" ht="12" customHeight="1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5"/>
    </row>
    <row r="67" spans="1:14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5"/>
    </row>
    <row r="68" spans="1:14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"/>
    </row>
    <row r="69" spans="1:14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"/>
    </row>
    <row r="70" spans="1:14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5"/>
    </row>
    <row r="71" spans="1:14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5"/>
    </row>
    <row r="72" spans="1:14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5"/>
    </row>
    <row r="73" spans="1:14" ht="12" customHeight="1" x14ac:dyDescent="0.35">
      <c r="A73" s="5"/>
      <c r="B73" s="50"/>
      <c r="C73" s="5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5"/>
    </row>
    <row r="74" spans="1:14" ht="12" customHeight="1" x14ac:dyDescent="0.35">
      <c r="A74" s="5"/>
      <c r="B74" s="50"/>
      <c r="C74" s="5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5"/>
    </row>
    <row r="75" spans="1:14" ht="12" customHeight="1" x14ac:dyDescent="0.35">
      <c r="A75" s="5"/>
      <c r="B75" s="50"/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5"/>
    </row>
    <row r="76" spans="1:14" ht="13" customHeight="1" x14ac:dyDescent="0.35">
      <c r="A76" s="5"/>
      <c r="B76" s="50"/>
      <c r="C76" s="5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5"/>
    </row>
    <row r="77" spans="1:14" ht="13" customHeight="1" x14ac:dyDescent="0.35">
      <c r="A77" s="5"/>
      <c r="B77" s="50"/>
      <c r="C77" s="5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5"/>
    </row>
    <row r="78" spans="1:14" ht="13" customHeight="1" x14ac:dyDescent="0.35">
      <c r="A78" s="5"/>
      <c r="B78" s="52"/>
      <c r="C78" s="5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5"/>
    </row>
    <row r="208" spans="6:17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5:20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5:20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5:20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5:20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5:20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5:20" x14ac:dyDescent="0.35"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5:20" x14ac:dyDescent="0.35"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7"/>
    </row>
    <row r="216" spans="5:20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8"/>
      <c r="S216" s="18"/>
      <c r="T216" s="18"/>
    </row>
    <row r="217" spans="5:20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8"/>
      <c r="S217" s="18"/>
      <c r="T217" s="18"/>
    </row>
    <row r="218" spans="5:20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8"/>
      <c r="S218" s="18"/>
      <c r="T218" s="18"/>
    </row>
    <row r="219" spans="5:20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8"/>
      <c r="S219" s="18"/>
      <c r="T219" s="18"/>
    </row>
    <row r="220" spans="5:20" x14ac:dyDescent="0.35">
      <c r="E220" s="18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8"/>
      <c r="S220" s="18"/>
      <c r="T220" s="18"/>
    </row>
    <row r="221" spans="5:20" x14ac:dyDescent="0.35">
      <c r="E221" s="18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8"/>
      <c r="S221" s="18"/>
      <c r="T221" s="18"/>
    </row>
    <row r="222" spans="5:20" x14ac:dyDescent="0.35">
      <c r="E222" s="18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6"/>
      <c r="Q222" s="16"/>
      <c r="R222" s="18"/>
      <c r="S222" s="18"/>
      <c r="T222" s="18"/>
    </row>
    <row r="223" spans="5:20" x14ac:dyDescent="0.2">
      <c r="E223" s="18"/>
      <c r="F223" s="17"/>
      <c r="G223" s="53">
        <v>314585</v>
      </c>
      <c r="H223" s="53">
        <v>372586</v>
      </c>
      <c r="I223" s="53">
        <v>139342</v>
      </c>
      <c r="J223" s="53"/>
      <c r="K223" s="53"/>
      <c r="L223" s="53">
        <v>0</v>
      </c>
      <c r="M223" s="53">
        <f>SUM(G223:L223)</f>
        <v>826513</v>
      </c>
      <c r="N223" s="54"/>
      <c r="O223" s="17"/>
      <c r="P223" s="16"/>
      <c r="Q223" s="16"/>
      <c r="R223" s="18"/>
      <c r="S223" s="18"/>
      <c r="T223" s="18"/>
    </row>
    <row r="224" spans="5:20" x14ac:dyDescent="0.35">
      <c r="E224" s="18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6"/>
      <c r="Q224" s="16"/>
      <c r="R224" s="18"/>
      <c r="S224" s="18"/>
      <c r="T224" s="18"/>
    </row>
    <row r="225" spans="5:20" x14ac:dyDescent="0.35">
      <c r="E225" s="18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6"/>
      <c r="Q225" s="16"/>
      <c r="R225" s="18"/>
      <c r="S225" s="18"/>
      <c r="T225" s="18"/>
    </row>
    <row r="226" spans="5:20" x14ac:dyDescent="0.35">
      <c r="E226" s="18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8"/>
      <c r="S226" s="18"/>
      <c r="T226" s="18"/>
    </row>
    <row r="227" spans="5:20" x14ac:dyDescent="0.35">
      <c r="E227" s="18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8"/>
      <c r="S227" s="18"/>
      <c r="T227" s="18"/>
    </row>
    <row r="228" spans="5:20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6"/>
    </row>
    <row r="229" spans="5:20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6"/>
      <c r="R229" s="16"/>
      <c r="S229" s="16"/>
    </row>
    <row r="230" spans="5:20" x14ac:dyDescent="0.35">
      <c r="F230" s="16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6"/>
      <c r="R230" s="16"/>
      <c r="S230" s="16"/>
    </row>
    <row r="231" spans="5:20" x14ac:dyDescent="0.35">
      <c r="F231" s="16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6"/>
      <c r="R231" s="16"/>
      <c r="S231" s="16"/>
    </row>
    <row r="232" spans="5:20" x14ac:dyDescent="0.35"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spans="5:20" x14ac:dyDescent="0.35"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</row>
  </sheetData>
  <conditionalFormatting sqref="F14:L18">
    <cfRule type="expression" dxfId="200" priority="32" stopIfTrue="1">
      <formula>F14=""</formula>
    </cfRule>
  </conditionalFormatting>
  <conditionalFormatting sqref="F20:L24">
    <cfRule type="expression" dxfId="199" priority="4" stopIfTrue="1">
      <formula>F20=""</formula>
    </cfRule>
  </conditionalFormatting>
  <conditionalFormatting sqref="F26:L28">
    <cfRule type="expression" dxfId="198" priority="3" stopIfTrue="1">
      <formula>F26=""</formula>
    </cfRule>
  </conditionalFormatting>
  <conditionalFormatting sqref="F30:L33">
    <cfRule type="expression" dxfId="197" priority="28" stopIfTrue="1">
      <formula>F30=""</formula>
    </cfRule>
  </conditionalFormatting>
  <conditionalFormatting sqref="F37:L38">
    <cfRule type="expression" dxfId="196" priority="12" stopIfTrue="1">
      <formula>F37=""</formula>
    </cfRule>
  </conditionalFormatting>
  <conditionalFormatting sqref="F40:L41">
    <cfRule type="expression" dxfId="195" priority="6" stopIfTrue="1">
      <formula>F40=""</formula>
    </cfRule>
  </conditionalFormatting>
  <conditionalFormatting sqref="F43:L43">
    <cfRule type="expression" dxfId="194" priority="5" stopIfTrue="1">
      <formula>F43=""</formula>
    </cfRule>
  </conditionalFormatting>
  <conditionalFormatting sqref="F49:L51">
    <cfRule type="expression" dxfId="193" priority="33" stopIfTrue="1">
      <formula>F49=""</formula>
    </cfRule>
  </conditionalFormatting>
  <conditionalFormatting sqref="F52:L52">
    <cfRule type="cellIs" dxfId="192" priority="9" stopIfTrue="1" operator="equal">
      <formula>""</formula>
    </cfRule>
    <cfRule type="cellIs" dxfId="191" priority="10" stopIfTrue="1" operator="equal">
      <formula>""" """</formula>
    </cfRule>
    <cfRule type="cellIs" dxfId="190" priority="11" stopIfTrue="1" operator="equal">
      <formula>""""""</formula>
    </cfRule>
  </conditionalFormatting>
  <conditionalFormatting sqref="F53:L53">
    <cfRule type="expression" dxfId="189" priority="70" stopIfTrue="1">
      <formula>F53=""</formula>
    </cfRule>
  </conditionalFormatting>
  <conditionalFormatting sqref="F34:M35">
    <cfRule type="expression" dxfId="188" priority="23" stopIfTrue="1">
      <formula>F34=""</formula>
    </cfRule>
  </conditionalFormatting>
  <conditionalFormatting sqref="F44:M47">
    <cfRule type="expression" dxfId="187" priority="17" stopIfTrue="1">
      <formula>F44=""</formula>
    </cfRule>
  </conditionalFormatting>
  <conditionalFormatting sqref="M23">
    <cfRule type="expression" dxfId="186" priority="2" stopIfTrue="1">
      <formula>M23=""</formula>
    </cfRule>
  </conditionalFormatting>
  <conditionalFormatting sqref="M28">
    <cfRule type="expression" dxfId="185" priority="1" stopIfTrue="1">
      <formula>M28=""</formula>
    </cfRule>
  </conditionalFormatting>
  <conditionalFormatting sqref="M31:M32">
    <cfRule type="expression" dxfId="184" priority="80" stopIfTrue="1">
      <formula>M31=""</formula>
    </cfRule>
  </conditionalFormatting>
  <pageMargins left="0" right="0.15748031496062992" top="0" bottom="0.23622047244094491" header="0" footer="0.23622047244094491"/>
  <pageSetup paperSize="9" scale="81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M44:M45 M46:M47 M31:M32 M28:M30 M33:M35 M2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7F65-8835-40DC-8927-0C5F5BDDCABA}">
  <dimension ref="A1:T233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6" width="11.1796875" style="7" customWidth="1"/>
    <col min="7" max="7" width="8.7265625" style="7" customWidth="1"/>
    <col min="8" max="8" width="9.54296875" style="7" bestFit="1" customWidth="1"/>
    <col min="9" max="9" width="8.7265625" style="7" customWidth="1"/>
    <col min="10" max="10" width="11.54296875" style="7" bestFit="1" customWidth="1"/>
    <col min="11" max="11" width="9.7265625" style="7" bestFit="1" customWidth="1"/>
    <col min="12" max="12" width="9.54296875" style="7" bestFit="1" customWidth="1"/>
    <col min="13" max="13" width="9.1796875" style="7" bestFit="1" customWidth="1"/>
    <col min="14" max="15" width="5.26953125" style="7" customWidth="1"/>
    <col min="16" max="16384" width="8.7265625" style="7"/>
  </cols>
  <sheetData>
    <row r="1" spans="1:18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19"/>
      <c r="Q1" s="19"/>
    </row>
    <row r="2" spans="1:18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19"/>
      <c r="Q2" s="19"/>
    </row>
    <row r="3" spans="1:18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19"/>
      <c r="Q3" s="19"/>
    </row>
    <row r="4" spans="1:18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R4" s="18"/>
    </row>
    <row r="5" spans="1:18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"/>
    </row>
    <row r="7" spans="1:18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8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8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8.75" customHeight="1" x14ac:dyDescent="0.35">
      <c r="A10" s="5"/>
      <c r="B10" s="37" t="s">
        <v>231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26"/>
    </row>
    <row r="11" spans="1:18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6"/>
    </row>
    <row r="12" spans="1:18" ht="34.5" customHeight="1" x14ac:dyDescent="0.35">
      <c r="A12" s="5"/>
      <c r="B12" s="74" t="s">
        <v>6</v>
      </c>
      <c r="C12" s="75"/>
      <c r="D12" s="75"/>
      <c r="E12" s="75"/>
      <c r="F12" s="76" t="s">
        <v>121</v>
      </c>
      <c r="G12" s="76" t="s">
        <v>122</v>
      </c>
      <c r="H12" s="76" t="s">
        <v>154</v>
      </c>
      <c r="I12" s="76" t="s">
        <v>123</v>
      </c>
      <c r="J12" s="76" t="s">
        <v>155</v>
      </c>
      <c r="K12" s="76" t="s">
        <v>124</v>
      </c>
      <c r="L12" s="76" t="s">
        <v>125</v>
      </c>
      <c r="M12" s="77" t="s">
        <v>9</v>
      </c>
      <c r="N12" s="27"/>
    </row>
    <row r="13" spans="1:18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24"/>
    </row>
    <row r="14" spans="1:18" ht="13" customHeight="1" x14ac:dyDescent="0.35">
      <c r="A14" s="5"/>
      <c r="B14" s="42" t="s">
        <v>11</v>
      </c>
      <c r="C14" s="42"/>
      <c r="D14" s="42"/>
      <c r="E14" s="42"/>
      <c r="F14" s="36">
        <v>55739</v>
      </c>
      <c r="G14" s="59">
        <v>3193</v>
      </c>
      <c r="H14" s="59">
        <v>1879</v>
      </c>
      <c r="I14" s="59">
        <v>580</v>
      </c>
      <c r="J14" s="36">
        <v>4812</v>
      </c>
      <c r="K14" s="36">
        <v>0</v>
      </c>
      <c r="L14" s="36">
        <v>1695</v>
      </c>
      <c r="M14" s="98">
        <f>SUM(F14:L14)</f>
        <v>67898</v>
      </c>
      <c r="N14" s="23"/>
    </row>
    <row r="15" spans="1:18" ht="13" customHeight="1" x14ac:dyDescent="0.35">
      <c r="A15" s="5"/>
      <c r="B15" s="42" t="s">
        <v>12</v>
      </c>
      <c r="C15" s="42"/>
      <c r="D15" s="42"/>
      <c r="E15" s="42"/>
      <c r="F15" s="36">
        <v>0</v>
      </c>
      <c r="G15" s="36">
        <v>1448</v>
      </c>
      <c r="H15" s="36">
        <v>65</v>
      </c>
      <c r="I15" s="36">
        <v>86</v>
      </c>
      <c r="J15" s="36">
        <v>0</v>
      </c>
      <c r="K15" s="36">
        <v>0</v>
      </c>
      <c r="L15" s="36">
        <v>0</v>
      </c>
      <c r="M15" s="98">
        <f>SUM(F15:L15)</f>
        <v>1599</v>
      </c>
      <c r="N15" s="23"/>
    </row>
    <row r="16" spans="1:18" ht="13" customHeight="1" x14ac:dyDescent="0.35">
      <c r="A16" s="5"/>
      <c r="B16" s="42" t="s">
        <v>13</v>
      </c>
      <c r="C16" s="42"/>
      <c r="D16" s="42"/>
      <c r="E16" s="42"/>
      <c r="F16" s="36">
        <v>0</v>
      </c>
      <c r="G16" s="36">
        <v>250</v>
      </c>
      <c r="H16" s="36">
        <v>0</v>
      </c>
      <c r="I16" s="36">
        <v>251</v>
      </c>
      <c r="J16" s="36">
        <v>0</v>
      </c>
      <c r="K16" s="36">
        <v>0</v>
      </c>
      <c r="L16" s="36">
        <v>0</v>
      </c>
      <c r="M16" s="98">
        <f>SUM(F16:L16)</f>
        <v>501</v>
      </c>
      <c r="N16" s="23"/>
    </row>
    <row r="17" spans="1:14" ht="13" customHeight="1" x14ac:dyDescent="0.35">
      <c r="A17" s="5"/>
      <c r="B17" s="42" t="s">
        <v>15</v>
      </c>
      <c r="C17" s="42"/>
      <c r="D17" s="42"/>
      <c r="E17" s="42"/>
      <c r="F17" s="36">
        <v>0</v>
      </c>
      <c r="G17" s="59">
        <v>4043</v>
      </c>
      <c r="H17" s="36">
        <v>0</v>
      </c>
      <c r="I17" s="59">
        <v>1049</v>
      </c>
      <c r="J17" s="36">
        <v>0</v>
      </c>
      <c r="K17" s="36">
        <v>0</v>
      </c>
      <c r="L17" s="59">
        <v>188</v>
      </c>
      <c r="M17" s="98">
        <f>SUM(F17:L17)</f>
        <v>5280</v>
      </c>
      <c r="N17" s="23"/>
    </row>
    <row r="18" spans="1:14" ht="13" customHeight="1" x14ac:dyDescent="0.35">
      <c r="A18" s="5"/>
      <c r="B18" s="42" t="s">
        <v>17</v>
      </c>
      <c r="C18" s="42"/>
      <c r="D18" s="42"/>
      <c r="E18" s="42"/>
      <c r="F18" s="36">
        <v>0</v>
      </c>
      <c r="G18" s="36">
        <v>2095</v>
      </c>
      <c r="H18" s="36">
        <v>76</v>
      </c>
      <c r="I18" s="36">
        <v>0</v>
      </c>
      <c r="J18" s="36">
        <v>0</v>
      </c>
      <c r="K18" s="36">
        <v>0</v>
      </c>
      <c r="L18" s="36">
        <v>92</v>
      </c>
      <c r="M18" s="98">
        <f>SUM(F18:L18)</f>
        <v>2263</v>
      </c>
      <c r="N18" s="23"/>
    </row>
    <row r="19" spans="1:14" ht="13" customHeight="1" x14ac:dyDescent="0.35">
      <c r="A19" s="5"/>
      <c r="B19" s="43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24"/>
    </row>
    <row r="20" spans="1:14" ht="13" customHeight="1" x14ac:dyDescent="0.35">
      <c r="A20" s="5"/>
      <c r="B20" s="42" t="s">
        <v>20</v>
      </c>
      <c r="C20" s="42"/>
      <c r="D20" s="42"/>
      <c r="E20" s="42"/>
      <c r="F20" s="36">
        <v>103744</v>
      </c>
      <c r="G20" s="36">
        <v>1540</v>
      </c>
      <c r="H20" s="36">
        <v>1567</v>
      </c>
      <c r="I20" s="36">
        <v>125</v>
      </c>
      <c r="J20" s="36">
        <v>960</v>
      </c>
      <c r="K20" s="36">
        <v>147</v>
      </c>
      <c r="L20" s="36">
        <v>85</v>
      </c>
      <c r="M20" s="98">
        <f>SUM(F20:L20)</f>
        <v>108168</v>
      </c>
      <c r="N20" s="23"/>
    </row>
    <row r="21" spans="1:14" ht="13" customHeight="1" x14ac:dyDescent="0.35">
      <c r="A21" s="5"/>
      <c r="B21" s="42" t="s">
        <v>22</v>
      </c>
      <c r="C21" s="42"/>
      <c r="D21" s="42"/>
      <c r="E21" s="42"/>
      <c r="F21" s="36">
        <v>0</v>
      </c>
      <c r="G21" s="59">
        <v>772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98">
        <f>SUM(F21:L21)</f>
        <v>772</v>
      </c>
      <c r="N21" s="23"/>
    </row>
    <row r="22" spans="1:14" ht="13" customHeight="1" x14ac:dyDescent="0.35">
      <c r="A22" s="5"/>
      <c r="B22" s="42" t="s">
        <v>23</v>
      </c>
      <c r="C22" s="42"/>
      <c r="D22" s="42"/>
      <c r="E22" s="42"/>
      <c r="F22" s="36">
        <v>0</v>
      </c>
      <c r="G22" s="59">
        <v>15285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98">
        <f>SUM(F22:L22)</f>
        <v>15285</v>
      </c>
      <c r="N22" s="23"/>
    </row>
    <row r="23" spans="1:14" ht="13" customHeight="1" x14ac:dyDescent="0.35">
      <c r="A23" s="5"/>
      <c r="B23" s="42" t="s">
        <v>24</v>
      </c>
      <c r="C23" s="42"/>
      <c r="D23" s="42"/>
      <c r="E23" s="42"/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92">
        <f>SUM(F23:L23)</f>
        <v>0</v>
      </c>
      <c r="N23" s="23"/>
    </row>
    <row r="24" spans="1:14" ht="13" customHeight="1" x14ac:dyDescent="0.35">
      <c r="A24" s="5"/>
      <c r="B24" s="42" t="s">
        <v>26</v>
      </c>
      <c r="C24" s="42"/>
      <c r="D24" s="42"/>
      <c r="E24" s="42"/>
      <c r="F24" s="36">
        <v>0</v>
      </c>
      <c r="G24" s="36">
        <v>4994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98">
        <f>SUM(F24:L24)</f>
        <v>4994</v>
      </c>
      <c r="N24" s="23"/>
    </row>
    <row r="25" spans="1:14" ht="13" customHeight="1" x14ac:dyDescent="0.35">
      <c r="A25" s="5"/>
      <c r="B25" s="43" t="s">
        <v>28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24"/>
    </row>
    <row r="26" spans="1:14" ht="13" customHeight="1" x14ac:dyDescent="0.35">
      <c r="A26" s="5"/>
      <c r="B26" s="42" t="s">
        <v>29</v>
      </c>
      <c r="C26" s="42"/>
      <c r="D26" s="42"/>
      <c r="E26" s="42"/>
      <c r="F26" s="36">
        <v>204087</v>
      </c>
      <c r="G26" s="36">
        <v>12062</v>
      </c>
      <c r="H26" s="36">
        <v>1134</v>
      </c>
      <c r="I26" s="36">
        <v>526</v>
      </c>
      <c r="J26" s="36">
        <v>1345</v>
      </c>
      <c r="K26" s="36">
        <v>1000</v>
      </c>
      <c r="L26" s="36">
        <v>0</v>
      </c>
      <c r="M26" s="98">
        <f>SUM(F26:L26)</f>
        <v>220154</v>
      </c>
      <c r="N26" s="23"/>
    </row>
    <row r="27" spans="1:14" ht="13" customHeight="1" x14ac:dyDescent="0.35">
      <c r="A27" s="5"/>
      <c r="B27" s="42" t="s">
        <v>150</v>
      </c>
      <c r="C27" s="42"/>
      <c r="D27" s="42"/>
      <c r="E27" s="42"/>
      <c r="F27" s="36">
        <v>0</v>
      </c>
      <c r="G27" s="59">
        <v>5530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98">
        <f>SUM(F27:L27)</f>
        <v>5530</v>
      </c>
      <c r="N27" s="23"/>
    </row>
    <row r="28" spans="1:14" ht="13" customHeight="1" x14ac:dyDescent="0.35">
      <c r="A28" s="5"/>
      <c r="B28" s="42" t="s">
        <v>30</v>
      </c>
      <c r="C28" s="42"/>
      <c r="D28" s="42"/>
      <c r="E28" s="42"/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92">
        <f>SUM(F28:L28)</f>
        <v>0</v>
      </c>
      <c r="N28" s="23"/>
    </row>
    <row r="29" spans="1:14" ht="13" customHeight="1" x14ac:dyDescent="0.35">
      <c r="A29" s="5"/>
      <c r="B29" s="43" t="s">
        <v>31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22"/>
    </row>
    <row r="30" spans="1:14" ht="13" customHeight="1" x14ac:dyDescent="0.35">
      <c r="A30" s="5"/>
      <c r="B30" s="42" t="s">
        <v>92</v>
      </c>
      <c r="C30" s="42"/>
      <c r="D30" s="42"/>
      <c r="E30" s="42"/>
      <c r="F30" s="36">
        <v>836551</v>
      </c>
      <c r="G30" s="36">
        <v>105050</v>
      </c>
      <c r="H30" s="59">
        <v>55796</v>
      </c>
      <c r="I30" s="59">
        <v>803</v>
      </c>
      <c r="J30" s="36">
        <v>5669</v>
      </c>
      <c r="K30" s="36">
        <v>0</v>
      </c>
      <c r="L30" s="36">
        <v>2061</v>
      </c>
      <c r="M30" s="98">
        <f t="shared" ref="M30:M35" si="0">SUM(F30:L30)</f>
        <v>1005930</v>
      </c>
      <c r="N30" s="23"/>
    </row>
    <row r="31" spans="1:14" ht="13" customHeight="1" x14ac:dyDescent="0.35">
      <c r="A31" s="5"/>
      <c r="B31" s="42" t="s">
        <v>32</v>
      </c>
      <c r="C31" s="42"/>
      <c r="D31" s="42"/>
      <c r="E31" s="42"/>
      <c r="F31" s="36">
        <v>0</v>
      </c>
      <c r="G31" s="36">
        <v>0</v>
      </c>
      <c r="H31" s="36">
        <v>101</v>
      </c>
      <c r="I31" s="36">
        <v>0</v>
      </c>
      <c r="J31" s="36">
        <v>0</v>
      </c>
      <c r="K31" s="36">
        <v>0</v>
      </c>
      <c r="L31" s="36">
        <v>0</v>
      </c>
      <c r="M31" s="92">
        <f t="shared" si="0"/>
        <v>101</v>
      </c>
      <c r="N31" s="23"/>
    </row>
    <row r="32" spans="1:14" ht="13" customHeight="1" x14ac:dyDescent="0.35">
      <c r="A32" s="5"/>
      <c r="B32" s="42" t="s">
        <v>34</v>
      </c>
      <c r="C32" s="42"/>
      <c r="D32" s="42"/>
      <c r="E32" s="42"/>
      <c r="F32" s="36">
        <v>0</v>
      </c>
      <c r="G32" s="36">
        <v>114</v>
      </c>
      <c r="H32" s="36">
        <v>53</v>
      </c>
      <c r="I32" s="36">
        <v>0</v>
      </c>
      <c r="J32" s="36">
        <v>0</v>
      </c>
      <c r="K32" s="36">
        <v>0</v>
      </c>
      <c r="L32" s="36">
        <v>0</v>
      </c>
      <c r="M32" s="98">
        <f t="shared" si="0"/>
        <v>167</v>
      </c>
      <c r="N32" s="23"/>
    </row>
    <row r="33" spans="1:14" ht="13" customHeight="1" x14ac:dyDescent="0.35">
      <c r="A33" s="5"/>
      <c r="B33" s="42" t="s">
        <v>36</v>
      </c>
      <c r="C33" s="42"/>
      <c r="D33" s="42"/>
      <c r="E33" s="42"/>
      <c r="F33" s="36">
        <v>0</v>
      </c>
      <c r="G33" s="36">
        <v>114</v>
      </c>
      <c r="H33" s="36">
        <v>55</v>
      </c>
      <c r="I33" s="36">
        <v>0</v>
      </c>
      <c r="J33" s="36">
        <v>0</v>
      </c>
      <c r="K33" s="36">
        <v>0</v>
      </c>
      <c r="L33" s="36">
        <v>0</v>
      </c>
      <c r="M33" s="98">
        <f t="shared" si="0"/>
        <v>169</v>
      </c>
      <c r="N33" s="23"/>
    </row>
    <row r="34" spans="1:14" ht="13" customHeight="1" x14ac:dyDescent="0.35">
      <c r="A34" s="5"/>
      <c r="B34" s="42" t="s">
        <v>37</v>
      </c>
      <c r="C34" s="42"/>
      <c r="D34" s="42"/>
      <c r="E34" s="42"/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92">
        <f t="shared" si="0"/>
        <v>0</v>
      </c>
      <c r="N34" s="23"/>
    </row>
    <row r="35" spans="1:14" ht="13" customHeight="1" x14ac:dyDescent="0.35">
      <c r="A35" s="5"/>
      <c r="B35" s="42" t="s">
        <v>38</v>
      </c>
      <c r="C35" s="42"/>
      <c r="D35" s="42"/>
      <c r="E35" s="42"/>
      <c r="F35" s="36">
        <v>0</v>
      </c>
      <c r="G35" s="36">
        <v>0</v>
      </c>
      <c r="H35" s="36">
        <v>0</v>
      </c>
      <c r="I35" s="36">
        <v>18</v>
      </c>
      <c r="J35" s="36">
        <v>0</v>
      </c>
      <c r="K35" s="36">
        <v>0</v>
      </c>
      <c r="L35" s="36">
        <v>0</v>
      </c>
      <c r="M35" s="92">
        <f t="shared" si="0"/>
        <v>18</v>
      </c>
      <c r="N35" s="23"/>
    </row>
    <row r="36" spans="1:14" ht="13" customHeight="1" x14ac:dyDescent="0.35">
      <c r="A36" s="5"/>
      <c r="B36" s="43" t="s">
        <v>39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22"/>
    </row>
    <row r="37" spans="1:14" ht="13" customHeight="1" x14ac:dyDescent="0.35">
      <c r="A37" s="5"/>
      <c r="B37" s="42" t="s">
        <v>40</v>
      </c>
      <c r="C37" s="42"/>
      <c r="D37" s="42"/>
      <c r="E37" s="42"/>
      <c r="F37" s="36">
        <v>0</v>
      </c>
      <c r="G37" s="59">
        <v>55</v>
      </c>
      <c r="H37" s="36">
        <v>0</v>
      </c>
      <c r="I37" s="59">
        <v>230</v>
      </c>
      <c r="J37" s="36">
        <v>0</v>
      </c>
      <c r="K37" s="36">
        <v>0</v>
      </c>
      <c r="L37" s="36">
        <v>0</v>
      </c>
      <c r="M37" s="98">
        <f>SUM(F37:L37)</f>
        <v>285</v>
      </c>
      <c r="N37" s="23"/>
    </row>
    <row r="38" spans="1:14" ht="13" customHeight="1" x14ac:dyDescent="0.35">
      <c r="A38" s="5"/>
      <c r="B38" s="42" t="s">
        <v>42</v>
      </c>
      <c r="C38" s="42"/>
      <c r="D38" s="42"/>
      <c r="E38" s="42"/>
      <c r="F38" s="36">
        <v>0</v>
      </c>
      <c r="G38" s="36">
        <v>130</v>
      </c>
      <c r="H38" s="36">
        <v>0</v>
      </c>
      <c r="I38" s="59">
        <v>506</v>
      </c>
      <c r="J38" s="36">
        <v>0</v>
      </c>
      <c r="K38" s="36">
        <v>0</v>
      </c>
      <c r="L38" s="36">
        <v>0</v>
      </c>
      <c r="M38" s="98">
        <f>SUM(F38:L38)</f>
        <v>636</v>
      </c>
      <c r="N38" s="23"/>
    </row>
    <row r="39" spans="1:14" ht="13" customHeight="1" x14ac:dyDescent="0.35">
      <c r="A39" s="5"/>
      <c r="B39" s="43" t="s">
        <v>44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2"/>
    </row>
    <row r="40" spans="1:14" ht="13" customHeight="1" x14ac:dyDescent="0.35">
      <c r="A40" s="5"/>
      <c r="B40" s="42" t="s">
        <v>45</v>
      </c>
      <c r="C40" s="42"/>
      <c r="D40" s="42"/>
      <c r="E40" s="42"/>
      <c r="F40" s="36">
        <v>5942</v>
      </c>
      <c r="G40" s="59">
        <v>7267</v>
      </c>
      <c r="H40" s="36">
        <v>729</v>
      </c>
      <c r="I40" s="59">
        <v>16</v>
      </c>
      <c r="J40" s="36">
        <v>200</v>
      </c>
      <c r="K40" s="36">
        <v>0</v>
      </c>
      <c r="L40" s="59">
        <v>269</v>
      </c>
      <c r="M40" s="98">
        <f>SUM(F40:L40)</f>
        <v>14423</v>
      </c>
      <c r="N40" s="23"/>
    </row>
    <row r="41" spans="1:14" ht="13" customHeight="1" x14ac:dyDescent="0.35">
      <c r="A41" s="5"/>
      <c r="B41" s="42" t="s">
        <v>47</v>
      </c>
      <c r="C41" s="42"/>
      <c r="D41" s="42"/>
      <c r="E41" s="42"/>
      <c r="F41" s="36">
        <v>0</v>
      </c>
      <c r="G41" s="59">
        <v>505</v>
      </c>
      <c r="H41" s="36">
        <v>0</v>
      </c>
      <c r="I41" s="59">
        <v>250</v>
      </c>
      <c r="J41" s="36">
        <v>0</v>
      </c>
      <c r="K41" s="36">
        <v>1185</v>
      </c>
      <c r="L41" s="36">
        <v>0</v>
      </c>
      <c r="M41" s="98">
        <f>SUM(F41:L41)</f>
        <v>1940</v>
      </c>
      <c r="N41" s="23"/>
    </row>
    <row r="42" spans="1:14" ht="13" customHeight="1" x14ac:dyDescent="0.35">
      <c r="A42" s="5"/>
      <c r="B42" s="43" t="s">
        <v>48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2"/>
    </row>
    <row r="43" spans="1:14" ht="13" customHeight="1" x14ac:dyDescent="0.35">
      <c r="A43" s="5"/>
      <c r="B43" s="42" t="s">
        <v>49</v>
      </c>
      <c r="C43" s="42"/>
      <c r="D43" s="42"/>
      <c r="E43" s="42"/>
      <c r="F43" s="36">
        <v>298063</v>
      </c>
      <c r="G43" s="36">
        <v>14319</v>
      </c>
      <c r="H43" s="36">
        <v>983</v>
      </c>
      <c r="I43" s="36">
        <v>784</v>
      </c>
      <c r="J43" s="36">
        <v>300</v>
      </c>
      <c r="K43" s="36">
        <v>178</v>
      </c>
      <c r="L43" s="36">
        <v>983</v>
      </c>
      <c r="M43" s="98">
        <f>SUM(F43:L43)</f>
        <v>315610</v>
      </c>
      <c r="N43" s="23"/>
    </row>
    <row r="44" spans="1:14" ht="13" customHeight="1" x14ac:dyDescent="0.35">
      <c r="A44" s="5"/>
      <c r="B44" s="42" t="s">
        <v>51</v>
      </c>
      <c r="C44" s="42"/>
      <c r="D44" s="42"/>
      <c r="E44" s="42"/>
      <c r="F44" s="36">
        <v>0</v>
      </c>
      <c r="G44" s="36">
        <v>4586</v>
      </c>
      <c r="H44" s="36">
        <v>0</v>
      </c>
      <c r="I44" s="36">
        <v>124</v>
      </c>
      <c r="J44" s="36">
        <v>0</v>
      </c>
      <c r="K44" s="36">
        <v>0</v>
      </c>
      <c r="L44" s="36">
        <v>0</v>
      </c>
      <c r="M44" s="98">
        <f>SUM(F44:L44)</f>
        <v>4710</v>
      </c>
      <c r="N44" s="23"/>
    </row>
    <row r="45" spans="1:14" ht="13" customHeight="1" x14ac:dyDescent="0.35">
      <c r="A45" s="5"/>
      <c r="B45" s="42" t="s">
        <v>152</v>
      </c>
      <c r="C45" s="42"/>
      <c r="D45" s="42"/>
      <c r="E45" s="42"/>
      <c r="F45" s="36">
        <v>0</v>
      </c>
      <c r="G45" s="36">
        <v>1924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98">
        <f>SUM(F45:L45)</f>
        <v>1924</v>
      </c>
      <c r="N45" s="23"/>
    </row>
    <row r="46" spans="1:14" ht="13" customHeight="1" x14ac:dyDescent="0.35">
      <c r="A46" s="5"/>
      <c r="B46" s="42" t="s">
        <v>52</v>
      </c>
      <c r="C46" s="42"/>
      <c r="D46" s="42"/>
      <c r="E46" s="42"/>
      <c r="F46" s="36">
        <v>0</v>
      </c>
      <c r="G46" s="36">
        <v>2120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98">
        <f>SUM(F46:L46)</f>
        <v>2120</v>
      </c>
      <c r="N46" s="23"/>
    </row>
    <row r="47" spans="1:14" ht="13" customHeight="1" x14ac:dyDescent="0.35">
      <c r="A47" s="5"/>
      <c r="B47" s="42" t="s">
        <v>54</v>
      </c>
      <c r="C47" s="42"/>
      <c r="D47" s="42"/>
      <c r="E47" s="42"/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92">
        <f>SUM(F47:L47)</f>
        <v>0</v>
      </c>
      <c r="N47" s="23"/>
    </row>
    <row r="48" spans="1:14" ht="13" customHeight="1" x14ac:dyDescent="0.35">
      <c r="A48" s="5"/>
      <c r="B48" s="43" t="s">
        <v>55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22"/>
    </row>
    <row r="49" spans="1:14" ht="13" customHeight="1" x14ac:dyDescent="0.35">
      <c r="A49" s="5"/>
      <c r="B49" s="42" t="s">
        <v>56</v>
      </c>
      <c r="C49" s="42"/>
      <c r="D49" s="42"/>
      <c r="E49" s="42"/>
      <c r="F49" s="36">
        <v>1672</v>
      </c>
      <c r="G49" s="59">
        <v>5199</v>
      </c>
      <c r="H49" s="36">
        <v>193</v>
      </c>
      <c r="I49" s="59">
        <v>126</v>
      </c>
      <c r="J49" s="36">
        <v>300</v>
      </c>
      <c r="K49" s="36">
        <v>71</v>
      </c>
      <c r="L49" s="36">
        <v>0</v>
      </c>
      <c r="M49" s="98">
        <f>SUM(F49:L49)</f>
        <v>7561</v>
      </c>
      <c r="N49" s="23"/>
    </row>
    <row r="50" spans="1:14" ht="13" customHeight="1" x14ac:dyDescent="0.35">
      <c r="A50" s="5"/>
      <c r="B50" s="42" t="s">
        <v>58</v>
      </c>
      <c r="C50" s="42"/>
      <c r="D50" s="42"/>
      <c r="E50" s="42"/>
      <c r="F50" s="36">
        <v>0</v>
      </c>
      <c r="G50" s="59">
        <v>2649</v>
      </c>
      <c r="H50" s="36">
        <v>0</v>
      </c>
      <c r="I50" s="36">
        <v>316</v>
      </c>
      <c r="J50" s="36">
        <v>665</v>
      </c>
      <c r="K50" s="36">
        <v>50</v>
      </c>
      <c r="L50" s="36">
        <v>2072</v>
      </c>
      <c r="M50" s="98">
        <f>SUM(F50:L50)</f>
        <v>5752</v>
      </c>
      <c r="N50" s="23"/>
    </row>
    <row r="51" spans="1:14" ht="13" customHeight="1" x14ac:dyDescent="0.35">
      <c r="A51" s="5"/>
      <c r="B51" s="42" t="s">
        <v>60</v>
      </c>
      <c r="C51" s="42"/>
      <c r="D51" s="42"/>
      <c r="E51" s="42"/>
      <c r="F51" s="36">
        <v>0</v>
      </c>
      <c r="G51" s="36">
        <v>0</v>
      </c>
      <c r="H51" s="36">
        <v>651</v>
      </c>
      <c r="I51" s="59">
        <v>528</v>
      </c>
      <c r="J51" s="36">
        <v>1881</v>
      </c>
      <c r="K51" s="36">
        <v>0</v>
      </c>
      <c r="L51" s="59">
        <v>1475</v>
      </c>
      <c r="M51" s="98">
        <f t="shared" ref="M51:M53" si="1">SUM(F51:L51)</f>
        <v>4535</v>
      </c>
      <c r="N51" s="23"/>
    </row>
    <row r="52" spans="1:14" ht="13" customHeight="1" x14ac:dyDescent="0.35">
      <c r="A52" s="5"/>
      <c r="B52" s="42" t="s">
        <v>61</v>
      </c>
      <c r="C52" s="42"/>
      <c r="D52" s="42"/>
      <c r="E52" s="42"/>
      <c r="F52" s="36">
        <v>0</v>
      </c>
      <c r="G52" s="36">
        <v>0</v>
      </c>
      <c r="H52" s="36">
        <v>0</v>
      </c>
      <c r="I52" s="36">
        <v>58</v>
      </c>
      <c r="J52" s="36">
        <v>0</v>
      </c>
      <c r="K52" s="36">
        <v>0</v>
      </c>
      <c r="L52" s="36">
        <v>0</v>
      </c>
      <c r="M52" s="98">
        <f t="shared" si="1"/>
        <v>58</v>
      </c>
      <c r="N52" s="20"/>
    </row>
    <row r="53" spans="1:14" ht="13" customHeight="1" x14ac:dyDescent="0.35">
      <c r="A53" s="5"/>
      <c r="B53" s="42" t="s">
        <v>63</v>
      </c>
      <c r="C53" s="42"/>
      <c r="D53" s="42"/>
      <c r="E53" s="42"/>
      <c r="F53" s="36">
        <v>0</v>
      </c>
      <c r="G53" s="36">
        <v>295</v>
      </c>
      <c r="H53" s="36">
        <v>0</v>
      </c>
      <c r="I53" s="36">
        <v>12</v>
      </c>
      <c r="J53" s="36">
        <v>0</v>
      </c>
      <c r="K53" s="36">
        <v>68</v>
      </c>
      <c r="L53" s="36">
        <v>51</v>
      </c>
      <c r="M53" s="98">
        <f t="shared" si="1"/>
        <v>426</v>
      </c>
      <c r="N53" s="23"/>
    </row>
    <row r="54" spans="1:14" ht="13" customHeight="1" x14ac:dyDescent="0.35">
      <c r="A54" s="5"/>
      <c r="B54" s="43" t="s">
        <v>9</v>
      </c>
      <c r="C54" s="44"/>
      <c r="D54" s="44"/>
      <c r="E54" s="44"/>
      <c r="F54" s="68">
        <f>SUM(F14:F18,F20:F24,F26:F28,F30:F35,F37:F38,F40:F41,F43:F47,F49:F53)</f>
        <v>1505798</v>
      </c>
      <c r="G54" s="68">
        <f t="shared" ref="G54:M54" si="2">SUM(G14:G18,G20:G24,G26:G28,G30:G35,G37:G38,G40:G41,G43:G47,G49:G53)</f>
        <v>195539</v>
      </c>
      <c r="H54" s="68">
        <f t="shared" si="2"/>
        <v>63282</v>
      </c>
      <c r="I54" s="68">
        <f t="shared" si="2"/>
        <v>6388</v>
      </c>
      <c r="J54" s="68">
        <f t="shared" si="2"/>
        <v>16132</v>
      </c>
      <c r="K54" s="68">
        <f t="shared" si="2"/>
        <v>2699</v>
      </c>
      <c r="L54" s="68">
        <f t="shared" si="2"/>
        <v>8971</v>
      </c>
      <c r="M54" s="68">
        <f t="shared" si="2"/>
        <v>1798809</v>
      </c>
      <c r="N54" s="25"/>
    </row>
    <row r="55" spans="1:14" ht="6" customHeight="1" thickBot="1" x14ac:dyDescent="0.4">
      <c r="A55" s="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5"/>
    </row>
    <row r="56" spans="1:14" ht="12" customHeight="1" x14ac:dyDescent="0.25">
      <c r="A56" s="5"/>
      <c r="B56" s="48" t="s">
        <v>161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5"/>
    </row>
    <row r="57" spans="1:14" ht="12" customHeight="1" x14ac:dyDescent="0.25">
      <c r="A57" s="5"/>
      <c r="B57" s="47" t="s">
        <v>65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5"/>
    </row>
    <row r="58" spans="1:14" ht="12" customHeight="1" x14ac:dyDescent="0.25">
      <c r="A58" s="5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5"/>
    </row>
    <row r="59" spans="1:14" ht="12" customHeight="1" x14ac:dyDescent="0.25">
      <c r="A59" s="5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5"/>
    </row>
    <row r="60" spans="1:14" ht="12" customHeight="1" x14ac:dyDescent="0.25">
      <c r="A60" s="5"/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5"/>
    </row>
    <row r="61" spans="1:14" ht="6" customHeight="1" x14ac:dyDescent="0.35">
      <c r="A61" s="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5"/>
    </row>
    <row r="62" spans="1:14" ht="12" customHeight="1" x14ac:dyDescent="0.35">
      <c r="A62" s="5"/>
      <c r="B62" s="50"/>
      <c r="C62" s="28"/>
      <c r="D62" s="28"/>
      <c r="E62" s="28"/>
      <c r="F62" s="49"/>
      <c r="G62" s="49"/>
      <c r="H62" s="49"/>
      <c r="I62" s="49"/>
      <c r="J62" s="49"/>
      <c r="K62" s="49"/>
      <c r="L62" s="49"/>
      <c r="M62" s="49"/>
      <c r="N62" s="35"/>
    </row>
    <row r="63" spans="1:14" ht="12" customHeight="1" x14ac:dyDescent="0.35">
      <c r="A63" s="5"/>
      <c r="B63" s="5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5"/>
    </row>
    <row r="64" spans="1:14" ht="12" customHeight="1" x14ac:dyDescent="0.35">
      <c r="A64" s="5"/>
      <c r="B64" s="50"/>
      <c r="C64" s="5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5"/>
    </row>
    <row r="65" spans="1:14" ht="12" customHeight="1" x14ac:dyDescent="0.35">
      <c r="A65" s="5"/>
      <c r="B65" s="50"/>
      <c r="C65" s="51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5"/>
    </row>
    <row r="66" spans="1:14" ht="12" customHeight="1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5"/>
    </row>
    <row r="67" spans="1:14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5"/>
    </row>
    <row r="68" spans="1:14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"/>
    </row>
    <row r="69" spans="1:14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"/>
    </row>
    <row r="70" spans="1:14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5"/>
    </row>
    <row r="71" spans="1:14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5"/>
    </row>
    <row r="72" spans="1:14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5"/>
    </row>
    <row r="73" spans="1:14" ht="12" customHeight="1" x14ac:dyDescent="0.35">
      <c r="A73" s="5"/>
      <c r="B73" s="50"/>
      <c r="C73" s="5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5"/>
    </row>
    <row r="74" spans="1:14" ht="12" customHeight="1" x14ac:dyDescent="0.35">
      <c r="A74" s="5"/>
      <c r="B74" s="50"/>
      <c r="C74" s="5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5"/>
    </row>
    <row r="75" spans="1:14" ht="12" customHeight="1" x14ac:dyDescent="0.35">
      <c r="A75" s="5"/>
      <c r="B75" s="50"/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5"/>
    </row>
    <row r="76" spans="1:14" ht="13" customHeight="1" x14ac:dyDescent="0.35">
      <c r="A76" s="5"/>
      <c r="B76" s="50"/>
      <c r="C76" s="5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5"/>
    </row>
    <row r="77" spans="1:14" ht="13" customHeight="1" x14ac:dyDescent="0.35">
      <c r="A77" s="5"/>
      <c r="B77" s="50"/>
      <c r="C77" s="5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5"/>
    </row>
    <row r="78" spans="1:14" ht="13" customHeight="1" x14ac:dyDescent="0.35">
      <c r="A78" s="5"/>
      <c r="B78" s="52"/>
      <c r="C78" s="5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5"/>
    </row>
    <row r="208" spans="6:17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5:20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5:20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5:20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5:20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5:20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5:20" x14ac:dyDescent="0.35"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5:20" x14ac:dyDescent="0.35"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7"/>
    </row>
    <row r="216" spans="5:20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8"/>
      <c r="S216" s="18"/>
      <c r="T216" s="18"/>
    </row>
    <row r="217" spans="5:20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8"/>
      <c r="S217" s="18"/>
      <c r="T217" s="18"/>
    </row>
    <row r="218" spans="5:20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8"/>
      <c r="S218" s="18"/>
      <c r="T218" s="18"/>
    </row>
    <row r="219" spans="5:20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8"/>
      <c r="S219" s="18"/>
      <c r="T219" s="18"/>
    </row>
    <row r="220" spans="5:20" x14ac:dyDescent="0.35">
      <c r="E220" s="18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8"/>
      <c r="S220" s="18"/>
      <c r="T220" s="18"/>
    </row>
    <row r="221" spans="5:20" x14ac:dyDescent="0.35">
      <c r="E221" s="18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8"/>
      <c r="S221" s="18"/>
      <c r="T221" s="18"/>
    </row>
    <row r="222" spans="5:20" x14ac:dyDescent="0.35">
      <c r="E222" s="18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6"/>
      <c r="Q222" s="16"/>
      <c r="R222" s="18"/>
      <c r="S222" s="18"/>
      <c r="T222" s="18"/>
    </row>
    <row r="223" spans="5:20" x14ac:dyDescent="0.2">
      <c r="E223" s="18"/>
      <c r="F223" s="17"/>
      <c r="G223" s="53">
        <v>314585</v>
      </c>
      <c r="H223" s="53">
        <v>372586</v>
      </c>
      <c r="I223" s="53">
        <v>139342</v>
      </c>
      <c r="J223" s="53"/>
      <c r="K223" s="53"/>
      <c r="L223" s="53">
        <v>0</v>
      </c>
      <c r="M223" s="53">
        <f>SUM(G223:L223)</f>
        <v>826513</v>
      </c>
      <c r="N223" s="54"/>
      <c r="O223" s="17"/>
      <c r="P223" s="16"/>
      <c r="Q223" s="16"/>
      <c r="R223" s="18"/>
      <c r="S223" s="18"/>
      <c r="T223" s="18"/>
    </row>
    <row r="224" spans="5:20" x14ac:dyDescent="0.35">
      <c r="E224" s="18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6"/>
      <c r="Q224" s="16"/>
      <c r="R224" s="18"/>
      <c r="S224" s="18"/>
      <c r="T224" s="18"/>
    </row>
    <row r="225" spans="5:20" x14ac:dyDescent="0.35">
      <c r="E225" s="18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6"/>
      <c r="Q225" s="16"/>
      <c r="R225" s="18"/>
      <c r="S225" s="18"/>
      <c r="T225" s="18"/>
    </row>
    <row r="226" spans="5:20" x14ac:dyDescent="0.35">
      <c r="E226" s="18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8"/>
      <c r="S226" s="18"/>
      <c r="T226" s="18"/>
    </row>
    <row r="227" spans="5:20" x14ac:dyDescent="0.35">
      <c r="E227" s="18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8"/>
      <c r="S227" s="18"/>
      <c r="T227" s="18"/>
    </row>
    <row r="228" spans="5:20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6"/>
    </row>
    <row r="229" spans="5:20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6"/>
      <c r="R229" s="16"/>
      <c r="S229" s="16"/>
    </row>
    <row r="230" spans="5:20" x14ac:dyDescent="0.35">
      <c r="F230" s="16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6"/>
      <c r="R230" s="16"/>
      <c r="S230" s="16"/>
    </row>
    <row r="231" spans="5:20" x14ac:dyDescent="0.35">
      <c r="F231" s="16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6"/>
      <c r="R231" s="16"/>
      <c r="S231" s="16"/>
    </row>
    <row r="232" spans="5:20" x14ac:dyDescent="0.35"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spans="5:20" x14ac:dyDescent="0.35"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</row>
  </sheetData>
  <conditionalFormatting sqref="F14:L18">
    <cfRule type="expression" dxfId="183" priority="40" stopIfTrue="1">
      <formula>F14=""</formula>
    </cfRule>
  </conditionalFormatting>
  <conditionalFormatting sqref="F20:L24">
    <cfRule type="expression" dxfId="182" priority="9" stopIfTrue="1">
      <formula>F20=""</formula>
    </cfRule>
  </conditionalFormatting>
  <conditionalFormatting sqref="F26:L28">
    <cfRule type="expression" dxfId="181" priority="8" stopIfTrue="1">
      <formula>F26=""</formula>
    </cfRule>
  </conditionalFormatting>
  <conditionalFormatting sqref="F30:L35">
    <cfRule type="expression" dxfId="180" priority="3" stopIfTrue="1">
      <formula>F30=""</formula>
    </cfRule>
  </conditionalFormatting>
  <conditionalFormatting sqref="F37:L38">
    <cfRule type="expression" dxfId="179" priority="77" stopIfTrue="1">
      <formula>F37=""</formula>
    </cfRule>
  </conditionalFormatting>
  <conditionalFormatting sqref="F40:L41">
    <cfRule type="expression" dxfId="178" priority="1" stopIfTrue="1">
      <formula>F40=""</formula>
    </cfRule>
  </conditionalFormatting>
  <conditionalFormatting sqref="F43:L47">
    <cfRule type="expression" dxfId="177" priority="6" stopIfTrue="1">
      <formula>F43=""</formula>
    </cfRule>
  </conditionalFormatting>
  <conditionalFormatting sqref="F49:L49 F50:G51 I50:L51">
    <cfRule type="expression" dxfId="176" priority="41" stopIfTrue="1">
      <formula>F49=""</formula>
    </cfRule>
  </conditionalFormatting>
  <conditionalFormatting sqref="F52:L52">
    <cfRule type="cellIs" dxfId="175" priority="10" stopIfTrue="1" operator="equal">
      <formula>""</formula>
    </cfRule>
    <cfRule type="cellIs" dxfId="174" priority="11" stopIfTrue="1" operator="equal">
      <formula>""" """</formula>
    </cfRule>
    <cfRule type="cellIs" dxfId="173" priority="12" stopIfTrue="1" operator="equal">
      <formula>""""""</formula>
    </cfRule>
  </conditionalFormatting>
  <conditionalFormatting sqref="F53:L53">
    <cfRule type="expression" dxfId="172" priority="72" stopIfTrue="1">
      <formula>F53=""</formula>
    </cfRule>
  </conditionalFormatting>
  <conditionalFormatting sqref="H50:H51">
    <cfRule type="cellIs" dxfId="171" priority="16" stopIfTrue="1" operator="equal">
      <formula>""</formula>
    </cfRule>
    <cfRule type="cellIs" dxfId="170" priority="17" stopIfTrue="1" operator="equal">
      <formula>""" """</formula>
    </cfRule>
    <cfRule type="cellIs" dxfId="169" priority="18" stopIfTrue="1" operator="equal">
      <formula>""""""</formula>
    </cfRule>
  </conditionalFormatting>
  <conditionalFormatting sqref="M23">
    <cfRule type="expression" dxfId="168" priority="5" stopIfTrue="1">
      <formula>M23=""</formula>
    </cfRule>
  </conditionalFormatting>
  <conditionalFormatting sqref="M28">
    <cfRule type="expression" dxfId="167" priority="4" stopIfTrue="1">
      <formula>M28=""</formula>
    </cfRule>
  </conditionalFormatting>
  <conditionalFormatting sqref="M31">
    <cfRule type="expression" dxfId="166" priority="14" stopIfTrue="1">
      <formula>M31=""</formula>
    </cfRule>
  </conditionalFormatting>
  <conditionalFormatting sqref="M34:M35">
    <cfRule type="expression" dxfId="165" priority="2" stopIfTrue="1">
      <formula>M34=""</formula>
    </cfRule>
  </conditionalFormatting>
  <conditionalFormatting sqref="M47">
    <cfRule type="expression" dxfId="164" priority="13" stopIfTrue="1">
      <formula>M47=""</formula>
    </cfRule>
  </conditionalFormatting>
  <pageMargins left="0" right="0.15748031496062992" top="0" bottom="0.23622047244094491" header="0" footer="0.23622047244094491"/>
  <pageSetup paperSize="9" scale="80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M28:M30 M31:M48 M23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EFA5-8ECF-4726-8FD4-2E3F5FC509D1}">
  <dimension ref="A1:R231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11" width="10.7265625" style="7" customWidth="1"/>
    <col min="12" max="13" width="5.26953125" style="7" customWidth="1"/>
    <col min="14" max="16384" width="8.7265625" style="7"/>
  </cols>
  <sheetData>
    <row r="1" spans="1:16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9"/>
      <c r="O1" s="19"/>
    </row>
    <row r="2" spans="1:16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9"/>
      <c r="O2" s="19"/>
    </row>
    <row r="3" spans="1:16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9"/>
      <c r="O3" s="19"/>
    </row>
    <row r="4" spans="1:16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8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/>
    </row>
    <row r="7" spans="1:16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6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35">
      <c r="A10" s="5"/>
      <c r="B10" s="37" t="s">
        <v>232</v>
      </c>
      <c r="C10" s="38"/>
      <c r="D10" s="38"/>
      <c r="E10" s="38"/>
      <c r="F10" s="38"/>
      <c r="G10" s="38"/>
      <c r="H10" s="38"/>
      <c r="I10" s="38"/>
      <c r="J10" s="38"/>
      <c r="K10" s="39"/>
      <c r="L10" s="26"/>
    </row>
    <row r="11" spans="1:16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6"/>
    </row>
    <row r="12" spans="1:16" ht="14.25" customHeight="1" x14ac:dyDescent="0.35">
      <c r="A12" s="5"/>
      <c r="B12" s="30"/>
      <c r="C12" s="30"/>
      <c r="D12" s="30"/>
      <c r="E12" s="30"/>
      <c r="F12" s="128" t="s">
        <v>93</v>
      </c>
      <c r="G12" s="129"/>
      <c r="H12" s="130"/>
      <c r="I12" s="128" t="s">
        <v>94</v>
      </c>
      <c r="J12" s="129" t="s">
        <v>68</v>
      </c>
      <c r="K12" s="130" t="s">
        <v>9</v>
      </c>
      <c r="L12" s="6"/>
    </row>
    <row r="13" spans="1:16" x14ac:dyDescent="0.35">
      <c r="A13" s="5"/>
      <c r="B13" s="63" t="s">
        <v>6</v>
      </c>
      <c r="C13" s="40"/>
      <c r="D13" s="40"/>
      <c r="E13" s="40"/>
      <c r="F13" s="86" t="s">
        <v>95</v>
      </c>
      <c r="G13" s="84" t="s">
        <v>96</v>
      </c>
      <c r="H13" s="84" t="s">
        <v>9</v>
      </c>
      <c r="I13" s="84" t="s">
        <v>95</v>
      </c>
      <c r="J13" s="84" t="s">
        <v>96</v>
      </c>
      <c r="K13" s="85" t="s">
        <v>9</v>
      </c>
      <c r="L13" s="27"/>
    </row>
    <row r="14" spans="1:16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24"/>
    </row>
    <row r="15" spans="1:16" ht="13" customHeight="1" x14ac:dyDescent="0.35">
      <c r="A15" s="5"/>
      <c r="B15" s="42" t="s">
        <v>11</v>
      </c>
      <c r="C15" s="42"/>
      <c r="D15" s="42"/>
      <c r="E15" s="42"/>
      <c r="F15" s="59">
        <v>30732</v>
      </c>
      <c r="G15" s="59">
        <v>37166</v>
      </c>
      <c r="H15" s="60">
        <f>F15+G15</f>
        <v>67898</v>
      </c>
      <c r="I15" s="61">
        <f>F15/H15</f>
        <v>0.45262010663053404</v>
      </c>
      <c r="J15" s="61">
        <f>G15/H15</f>
        <v>0.54737989336946591</v>
      </c>
      <c r="K15" s="62">
        <f>I15+J15</f>
        <v>1</v>
      </c>
      <c r="L15" s="23"/>
      <c r="N15" s="91"/>
      <c r="O15" s="91"/>
    </row>
    <row r="16" spans="1:16" ht="13" customHeight="1" x14ac:dyDescent="0.35">
      <c r="A16" s="5"/>
      <c r="B16" s="42" t="s">
        <v>12</v>
      </c>
      <c r="C16" s="42"/>
      <c r="D16" s="42"/>
      <c r="E16" s="42"/>
      <c r="F16" s="59">
        <v>646</v>
      </c>
      <c r="G16" s="59">
        <v>953</v>
      </c>
      <c r="H16" s="60">
        <f t="shared" ref="H16:H54" si="0">F16+G16</f>
        <v>1599</v>
      </c>
      <c r="I16" s="61">
        <f>F16/H16</f>
        <v>0.40400250156347717</v>
      </c>
      <c r="J16" s="61">
        <f>G16/H16</f>
        <v>0.59599749843652283</v>
      </c>
      <c r="K16" s="62">
        <f>I16+J16</f>
        <v>1</v>
      </c>
      <c r="L16" s="23"/>
      <c r="N16" s="91"/>
      <c r="O16" s="91"/>
    </row>
    <row r="17" spans="1:15" ht="13" customHeight="1" x14ac:dyDescent="0.35">
      <c r="A17" s="5"/>
      <c r="B17" s="42" t="s">
        <v>13</v>
      </c>
      <c r="C17" s="42"/>
      <c r="D17" s="42"/>
      <c r="E17" s="42"/>
      <c r="F17" s="59">
        <v>240</v>
      </c>
      <c r="G17" s="59">
        <v>261</v>
      </c>
      <c r="H17" s="60">
        <f t="shared" si="0"/>
        <v>501</v>
      </c>
      <c r="I17" s="61">
        <f>F17/H17</f>
        <v>0.47904191616766467</v>
      </c>
      <c r="J17" s="61">
        <f>G17/H17</f>
        <v>0.52095808383233533</v>
      </c>
      <c r="K17" s="62">
        <f>I17+J17</f>
        <v>1</v>
      </c>
      <c r="L17" s="23"/>
      <c r="N17" s="91"/>
      <c r="O17" s="91"/>
    </row>
    <row r="18" spans="1:15" ht="13" customHeight="1" x14ac:dyDescent="0.35">
      <c r="A18" s="5"/>
      <c r="B18" s="42" t="s">
        <v>15</v>
      </c>
      <c r="C18" s="42"/>
      <c r="D18" s="42"/>
      <c r="E18" s="42"/>
      <c r="F18" s="59">
        <v>2508</v>
      </c>
      <c r="G18" s="59">
        <v>2772</v>
      </c>
      <c r="H18" s="60">
        <f t="shared" si="0"/>
        <v>5280</v>
      </c>
      <c r="I18" s="61">
        <f>F18/H18</f>
        <v>0.47499999999999998</v>
      </c>
      <c r="J18" s="61">
        <f>G18/H18</f>
        <v>0.52500000000000002</v>
      </c>
      <c r="K18" s="62">
        <f>I18+J18</f>
        <v>1</v>
      </c>
      <c r="L18" s="23"/>
      <c r="N18" s="91"/>
      <c r="O18" s="91"/>
    </row>
    <row r="19" spans="1:15" ht="13" customHeight="1" x14ac:dyDescent="0.35">
      <c r="A19" s="5"/>
      <c r="B19" s="42" t="s">
        <v>17</v>
      </c>
      <c r="C19" s="42"/>
      <c r="D19" s="42"/>
      <c r="E19" s="42"/>
      <c r="F19" s="59">
        <v>1088</v>
      </c>
      <c r="G19" s="59">
        <v>1175</v>
      </c>
      <c r="H19" s="60">
        <f t="shared" si="0"/>
        <v>2263</v>
      </c>
      <c r="I19" s="61">
        <f>F19/H19</f>
        <v>0.48077772867874502</v>
      </c>
      <c r="J19" s="61">
        <f>G19/H19</f>
        <v>0.51922227132125498</v>
      </c>
      <c r="K19" s="62">
        <f>I19+J19</f>
        <v>1</v>
      </c>
      <c r="L19" s="23"/>
      <c r="N19" s="91"/>
      <c r="O19" s="91"/>
    </row>
    <row r="20" spans="1:15" ht="13" customHeight="1" x14ac:dyDescent="0.35">
      <c r="A20" s="5"/>
      <c r="B20" s="43" t="s">
        <v>19</v>
      </c>
      <c r="C20" s="44"/>
      <c r="D20" s="44"/>
      <c r="E20" s="44"/>
      <c r="F20" s="69"/>
      <c r="G20" s="69"/>
      <c r="H20" s="69"/>
      <c r="I20" s="70"/>
      <c r="J20" s="70"/>
      <c r="K20" s="70"/>
      <c r="L20" s="24"/>
      <c r="N20" s="91"/>
      <c r="O20" s="91"/>
    </row>
    <row r="21" spans="1:15" ht="13" customHeight="1" x14ac:dyDescent="0.35">
      <c r="A21" s="5"/>
      <c r="B21" s="42" t="s">
        <v>20</v>
      </c>
      <c r="C21" s="42"/>
      <c r="D21" s="42"/>
      <c r="E21" s="42"/>
      <c r="F21" s="59">
        <v>51466</v>
      </c>
      <c r="G21" s="59">
        <v>56702</v>
      </c>
      <c r="H21" s="60">
        <f t="shared" si="0"/>
        <v>108168</v>
      </c>
      <c r="I21" s="61">
        <f>F21/H21</f>
        <v>0.47579690851268397</v>
      </c>
      <c r="J21" s="61">
        <f>G21/H21</f>
        <v>0.52420309148731603</v>
      </c>
      <c r="K21" s="62">
        <f>I21+J21</f>
        <v>1</v>
      </c>
      <c r="L21" s="23"/>
      <c r="N21" s="91"/>
      <c r="O21" s="91"/>
    </row>
    <row r="22" spans="1:15" ht="13" customHeight="1" x14ac:dyDescent="0.35">
      <c r="A22" s="5"/>
      <c r="B22" s="42" t="s">
        <v>22</v>
      </c>
      <c r="C22" s="42"/>
      <c r="D22" s="42"/>
      <c r="E22" s="42"/>
      <c r="F22" s="36">
        <v>349</v>
      </c>
      <c r="G22" s="36">
        <v>423</v>
      </c>
      <c r="H22" s="60">
        <f>F22+G22</f>
        <v>772</v>
      </c>
      <c r="I22" s="61">
        <f>F22/H22</f>
        <v>0.45207253886010362</v>
      </c>
      <c r="J22" s="61">
        <f>G22/H22</f>
        <v>0.54792746113989632</v>
      </c>
      <c r="K22" s="62">
        <f>I22+J22</f>
        <v>1</v>
      </c>
      <c r="L22" s="23"/>
      <c r="N22" s="91"/>
      <c r="O22" s="91"/>
    </row>
    <row r="23" spans="1:15" ht="13" customHeight="1" x14ac:dyDescent="0.35">
      <c r="A23" s="5"/>
      <c r="B23" s="42" t="s">
        <v>23</v>
      </c>
      <c r="C23" s="42"/>
      <c r="D23" s="42"/>
      <c r="E23" s="42"/>
      <c r="F23" s="59">
        <v>6934</v>
      </c>
      <c r="G23" s="59">
        <v>8351</v>
      </c>
      <c r="H23" s="60">
        <f t="shared" si="0"/>
        <v>15285</v>
      </c>
      <c r="I23" s="61">
        <f>F23/H23</f>
        <v>0.4536473666993785</v>
      </c>
      <c r="J23" s="61">
        <f>G23/H23</f>
        <v>0.54635263330062156</v>
      </c>
      <c r="K23" s="62">
        <f>I23+J23</f>
        <v>1</v>
      </c>
      <c r="L23" s="23"/>
      <c r="N23" s="91"/>
      <c r="O23" s="91"/>
    </row>
    <row r="24" spans="1:15" ht="13" customHeight="1" x14ac:dyDescent="0.35">
      <c r="A24" s="5"/>
      <c r="B24" s="42" t="s">
        <v>24</v>
      </c>
      <c r="C24" s="42"/>
      <c r="D24" s="42"/>
      <c r="E24" s="42"/>
      <c r="F24" s="36">
        <v>0</v>
      </c>
      <c r="G24" s="36">
        <v>0</v>
      </c>
      <c r="H24" s="93">
        <f t="shared" si="0"/>
        <v>0</v>
      </c>
      <c r="I24" s="36">
        <v>0</v>
      </c>
      <c r="J24" s="36">
        <v>0</v>
      </c>
      <c r="K24" s="93">
        <v>0</v>
      </c>
      <c r="L24" s="23"/>
      <c r="N24" s="91"/>
      <c r="O24" s="91"/>
    </row>
    <row r="25" spans="1:15" ht="13" customHeight="1" x14ac:dyDescent="0.35">
      <c r="A25" s="5"/>
      <c r="B25" s="42" t="s">
        <v>26</v>
      </c>
      <c r="C25" s="42"/>
      <c r="D25" s="42"/>
      <c r="E25" s="42"/>
      <c r="F25" s="59">
        <v>2483</v>
      </c>
      <c r="G25" s="59">
        <v>2511</v>
      </c>
      <c r="H25" s="60">
        <f t="shared" si="0"/>
        <v>4994</v>
      </c>
      <c r="I25" s="61">
        <f>F25/H25</f>
        <v>0.49719663596315578</v>
      </c>
      <c r="J25" s="61">
        <f>G25/H25</f>
        <v>0.50280336403684422</v>
      </c>
      <c r="K25" s="62">
        <f>I25+J25</f>
        <v>1</v>
      </c>
      <c r="L25" s="23"/>
      <c r="N25" s="91"/>
      <c r="O25" s="91"/>
    </row>
    <row r="26" spans="1:15" ht="13" customHeight="1" x14ac:dyDescent="0.35">
      <c r="A26" s="5"/>
      <c r="B26" s="43" t="s">
        <v>28</v>
      </c>
      <c r="C26" s="44"/>
      <c r="D26" s="44"/>
      <c r="E26" s="44"/>
      <c r="F26" s="69"/>
      <c r="G26" s="69"/>
      <c r="H26" s="69"/>
      <c r="I26" s="70"/>
      <c r="J26" s="70"/>
      <c r="K26" s="70"/>
      <c r="L26" s="24"/>
      <c r="N26" s="91"/>
      <c r="O26" s="91"/>
    </row>
    <row r="27" spans="1:15" ht="13" customHeight="1" x14ac:dyDescent="0.35">
      <c r="A27" s="5"/>
      <c r="B27" s="42" t="s">
        <v>29</v>
      </c>
      <c r="C27" s="42"/>
      <c r="D27" s="42"/>
      <c r="E27" s="42"/>
      <c r="F27" s="59">
        <v>105327</v>
      </c>
      <c r="G27" s="59">
        <v>114827</v>
      </c>
      <c r="H27" s="60">
        <f t="shared" si="0"/>
        <v>220154</v>
      </c>
      <c r="I27" s="61">
        <f>F27/H27</f>
        <v>0.4784241939733096</v>
      </c>
      <c r="J27" s="61">
        <f>G27/H27</f>
        <v>0.5215758060266904</v>
      </c>
      <c r="K27" s="62">
        <f>I27+J27</f>
        <v>1</v>
      </c>
      <c r="L27" s="23"/>
      <c r="N27" s="91"/>
      <c r="O27" s="91"/>
    </row>
    <row r="28" spans="1:15" ht="13" customHeight="1" x14ac:dyDescent="0.35">
      <c r="A28" s="5"/>
      <c r="B28" s="42" t="s">
        <v>150</v>
      </c>
      <c r="C28" s="42"/>
      <c r="D28" s="42"/>
      <c r="E28" s="42"/>
      <c r="F28" s="59">
        <v>2626</v>
      </c>
      <c r="G28" s="59">
        <v>2904</v>
      </c>
      <c r="H28" s="60">
        <f t="shared" si="0"/>
        <v>5530</v>
      </c>
      <c r="I28" s="61">
        <f>F28/H28</f>
        <v>0.47486437613019894</v>
      </c>
      <c r="J28" s="61">
        <f>G28/H28</f>
        <v>0.52513562386980106</v>
      </c>
      <c r="K28" s="62">
        <f>I28+J28</f>
        <v>1</v>
      </c>
      <c r="L28" s="23"/>
      <c r="N28" s="91"/>
      <c r="O28" s="91"/>
    </row>
    <row r="29" spans="1:15" ht="13" customHeight="1" x14ac:dyDescent="0.35">
      <c r="A29" s="5"/>
      <c r="B29" s="42" t="s">
        <v>30</v>
      </c>
      <c r="C29" s="42"/>
      <c r="D29" s="42"/>
      <c r="E29" s="42"/>
      <c r="F29" s="36">
        <v>0</v>
      </c>
      <c r="G29" s="36">
        <v>0</v>
      </c>
      <c r="H29" s="93">
        <f t="shared" si="0"/>
        <v>0</v>
      </c>
      <c r="I29" s="36">
        <v>0</v>
      </c>
      <c r="J29" s="36">
        <v>0</v>
      </c>
      <c r="K29" s="93">
        <v>0</v>
      </c>
      <c r="L29" s="23"/>
      <c r="N29" s="91"/>
      <c r="O29" s="91"/>
    </row>
    <row r="30" spans="1:15" ht="13" customHeight="1" x14ac:dyDescent="0.35">
      <c r="A30" s="5"/>
      <c r="B30" s="43" t="s">
        <v>31</v>
      </c>
      <c r="C30" s="43"/>
      <c r="D30" s="43"/>
      <c r="E30" s="43"/>
      <c r="F30" s="71"/>
      <c r="G30" s="71"/>
      <c r="H30" s="71"/>
      <c r="I30" s="72"/>
      <c r="J30" s="72"/>
      <c r="K30" s="72"/>
      <c r="L30" s="22"/>
      <c r="N30" s="91"/>
      <c r="O30" s="91"/>
    </row>
    <row r="31" spans="1:15" ht="13" customHeight="1" x14ac:dyDescent="0.35">
      <c r="A31" s="5"/>
      <c r="B31" s="42" t="s">
        <v>92</v>
      </c>
      <c r="C31" s="42"/>
      <c r="D31" s="42"/>
      <c r="E31" s="42"/>
      <c r="F31" s="59">
        <v>473991</v>
      </c>
      <c r="G31" s="59">
        <v>531939</v>
      </c>
      <c r="H31" s="60">
        <f t="shared" si="0"/>
        <v>1005930</v>
      </c>
      <c r="I31" s="61">
        <f t="shared" ref="I31:I34" si="1">F31/H31</f>
        <v>0.47119680295845634</v>
      </c>
      <c r="J31" s="61">
        <f t="shared" ref="J31:J34" si="2">G31/H31</f>
        <v>0.52880319704154366</v>
      </c>
      <c r="K31" s="62">
        <f t="shared" ref="K31:K34" si="3">I31+J31</f>
        <v>1</v>
      </c>
      <c r="L31" s="23"/>
      <c r="N31" s="91"/>
      <c r="O31" s="91"/>
    </row>
    <row r="32" spans="1:15" ht="13" customHeight="1" x14ac:dyDescent="0.35">
      <c r="A32" s="5"/>
      <c r="B32" s="42" t="s">
        <v>32</v>
      </c>
      <c r="C32" s="42"/>
      <c r="D32" s="42"/>
      <c r="E32" s="42"/>
      <c r="F32" s="36">
        <v>50</v>
      </c>
      <c r="G32" s="36">
        <v>51</v>
      </c>
      <c r="H32" s="93">
        <f t="shared" si="0"/>
        <v>101</v>
      </c>
      <c r="I32" s="61">
        <f t="shared" ref="I32" si="4">F32/H32</f>
        <v>0.49504950495049505</v>
      </c>
      <c r="J32" s="61">
        <f t="shared" ref="J32" si="5">G32/H32</f>
        <v>0.50495049504950495</v>
      </c>
      <c r="K32" s="62">
        <f t="shared" ref="K32" si="6">I32+J32</f>
        <v>1</v>
      </c>
      <c r="L32" s="23"/>
      <c r="N32" s="91"/>
      <c r="O32" s="91"/>
    </row>
    <row r="33" spans="1:15" ht="13" customHeight="1" x14ac:dyDescent="0.35">
      <c r="A33" s="5"/>
      <c r="B33" s="42" t="s">
        <v>34</v>
      </c>
      <c r="C33" s="42"/>
      <c r="D33" s="42"/>
      <c r="E33" s="42"/>
      <c r="F33" s="36">
        <v>83</v>
      </c>
      <c r="G33" s="36">
        <v>84</v>
      </c>
      <c r="H33" s="92">
        <f t="shared" si="0"/>
        <v>167</v>
      </c>
      <c r="I33" s="61">
        <f t="shared" si="1"/>
        <v>0.49700598802395207</v>
      </c>
      <c r="J33" s="61">
        <f t="shared" si="2"/>
        <v>0.50299401197604787</v>
      </c>
      <c r="K33" s="62">
        <f t="shared" si="3"/>
        <v>1</v>
      </c>
      <c r="L33" s="23"/>
      <c r="N33" s="91"/>
      <c r="O33" s="91"/>
    </row>
    <row r="34" spans="1:15" ht="13" customHeight="1" x14ac:dyDescent="0.35">
      <c r="A34" s="5"/>
      <c r="B34" s="42" t="s">
        <v>36</v>
      </c>
      <c r="C34" s="42"/>
      <c r="D34" s="42"/>
      <c r="E34" s="42"/>
      <c r="F34" s="59">
        <v>87</v>
      </c>
      <c r="G34" s="59">
        <v>82</v>
      </c>
      <c r="H34" s="60">
        <f t="shared" si="0"/>
        <v>169</v>
      </c>
      <c r="I34" s="61">
        <f t="shared" si="1"/>
        <v>0.51479289940828399</v>
      </c>
      <c r="J34" s="61">
        <f t="shared" si="2"/>
        <v>0.48520710059171596</v>
      </c>
      <c r="K34" s="62">
        <f t="shared" si="3"/>
        <v>1</v>
      </c>
      <c r="L34" s="23"/>
      <c r="N34" s="91"/>
      <c r="O34" s="91"/>
    </row>
    <row r="35" spans="1:15" ht="13" customHeight="1" x14ac:dyDescent="0.35">
      <c r="A35" s="5"/>
      <c r="B35" s="42" t="s">
        <v>37</v>
      </c>
      <c r="C35" s="42"/>
      <c r="D35" s="42"/>
      <c r="E35" s="42"/>
      <c r="F35" s="36">
        <v>0</v>
      </c>
      <c r="G35" s="36">
        <v>0</v>
      </c>
      <c r="H35" s="93">
        <f>F35+G35</f>
        <v>0</v>
      </c>
      <c r="I35" s="36">
        <v>0</v>
      </c>
      <c r="J35" s="36">
        <v>0</v>
      </c>
      <c r="K35" s="93">
        <v>0</v>
      </c>
      <c r="L35" s="23"/>
      <c r="N35" s="91"/>
      <c r="O35" s="91"/>
    </row>
    <row r="36" spans="1:15" ht="13" customHeight="1" x14ac:dyDescent="0.35">
      <c r="A36" s="5"/>
      <c r="B36" s="42" t="s">
        <v>38</v>
      </c>
      <c r="C36" s="42"/>
      <c r="D36" s="42"/>
      <c r="E36" s="42"/>
      <c r="F36" s="36">
        <v>6</v>
      </c>
      <c r="G36" s="36">
        <v>12</v>
      </c>
      <c r="H36" s="93">
        <f>F36+G36</f>
        <v>18</v>
      </c>
      <c r="I36" s="61">
        <f t="shared" ref="I36" si="7">F36/H36</f>
        <v>0.33333333333333331</v>
      </c>
      <c r="J36" s="61">
        <f t="shared" ref="J36" si="8">G36/H36</f>
        <v>0.66666666666666663</v>
      </c>
      <c r="K36" s="62">
        <f t="shared" ref="K36" si="9">I36+J36</f>
        <v>1</v>
      </c>
      <c r="L36" s="23"/>
      <c r="N36" s="91"/>
      <c r="O36" s="91"/>
    </row>
    <row r="37" spans="1:15" ht="13" customHeight="1" x14ac:dyDescent="0.35">
      <c r="A37" s="5"/>
      <c r="B37" s="43" t="s">
        <v>39</v>
      </c>
      <c r="C37" s="43"/>
      <c r="D37" s="43"/>
      <c r="E37" s="43"/>
      <c r="F37" s="71"/>
      <c r="G37" s="71"/>
      <c r="H37" s="71"/>
      <c r="I37" s="72"/>
      <c r="J37" s="72"/>
      <c r="K37" s="72"/>
      <c r="L37" s="22"/>
      <c r="N37" s="91"/>
      <c r="O37" s="91"/>
    </row>
    <row r="38" spans="1:15" ht="13" customHeight="1" x14ac:dyDescent="0.35">
      <c r="A38" s="5"/>
      <c r="B38" s="42" t="s">
        <v>40</v>
      </c>
      <c r="C38" s="42"/>
      <c r="D38" s="42"/>
      <c r="E38" s="42"/>
      <c r="F38" s="59">
        <v>140</v>
      </c>
      <c r="G38" s="59">
        <v>145</v>
      </c>
      <c r="H38" s="60">
        <f t="shared" si="0"/>
        <v>285</v>
      </c>
      <c r="I38" s="61">
        <f>F38/H38</f>
        <v>0.49122807017543857</v>
      </c>
      <c r="J38" s="61">
        <f>G38/H38</f>
        <v>0.50877192982456143</v>
      </c>
      <c r="K38" s="62">
        <f>I38+J38</f>
        <v>1</v>
      </c>
      <c r="L38" s="23"/>
      <c r="N38" s="91"/>
      <c r="O38" s="91"/>
    </row>
    <row r="39" spans="1:15" ht="13" customHeight="1" x14ac:dyDescent="0.35">
      <c r="A39" s="5"/>
      <c r="B39" s="42" t="s">
        <v>42</v>
      </c>
      <c r="C39" s="42"/>
      <c r="D39" s="42"/>
      <c r="E39" s="42"/>
      <c r="F39" s="59">
        <v>339</v>
      </c>
      <c r="G39" s="59">
        <v>297</v>
      </c>
      <c r="H39" s="60">
        <f t="shared" si="0"/>
        <v>636</v>
      </c>
      <c r="I39" s="61">
        <f>F39/H39</f>
        <v>0.53301886792452835</v>
      </c>
      <c r="J39" s="61">
        <f>G39/H39</f>
        <v>0.46698113207547171</v>
      </c>
      <c r="K39" s="62">
        <f>I39+J39</f>
        <v>1</v>
      </c>
      <c r="L39" s="23"/>
      <c r="N39" s="91"/>
      <c r="O39" s="91"/>
    </row>
    <row r="40" spans="1:15" ht="13" customHeight="1" x14ac:dyDescent="0.35">
      <c r="A40" s="5"/>
      <c r="B40" s="43" t="s">
        <v>44</v>
      </c>
      <c r="C40" s="43"/>
      <c r="D40" s="43"/>
      <c r="E40" s="43"/>
      <c r="F40" s="71"/>
      <c r="G40" s="71"/>
      <c r="H40" s="71"/>
      <c r="I40" s="72"/>
      <c r="J40" s="72"/>
      <c r="K40" s="72"/>
      <c r="L40" s="22"/>
      <c r="N40" s="91"/>
      <c r="O40" s="91"/>
    </row>
    <row r="41" spans="1:15" ht="13" customHeight="1" x14ac:dyDescent="0.35">
      <c r="A41" s="5"/>
      <c r="B41" s="42" t="s">
        <v>45</v>
      </c>
      <c r="C41" s="42"/>
      <c r="D41" s="42"/>
      <c r="E41" s="42"/>
      <c r="F41" s="59">
        <v>6841</v>
      </c>
      <c r="G41" s="59">
        <v>7582</v>
      </c>
      <c r="H41" s="60">
        <f t="shared" si="0"/>
        <v>14423</v>
      </c>
      <c r="I41" s="61">
        <f>F41/H41</f>
        <v>0.47431186299660266</v>
      </c>
      <c r="J41" s="61">
        <f>G41/H41</f>
        <v>0.52568813700339734</v>
      </c>
      <c r="K41" s="62">
        <f>I41+J41</f>
        <v>1</v>
      </c>
      <c r="L41" s="23"/>
      <c r="N41" s="91"/>
      <c r="O41" s="91"/>
    </row>
    <row r="42" spans="1:15" ht="13" customHeight="1" x14ac:dyDescent="0.35">
      <c r="A42" s="5"/>
      <c r="B42" s="42" t="s">
        <v>47</v>
      </c>
      <c r="C42" s="42"/>
      <c r="D42" s="42"/>
      <c r="E42" s="42"/>
      <c r="F42" s="59">
        <v>980</v>
      </c>
      <c r="G42" s="59">
        <v>960</v>
      </c>
      <c r="H42" s="60">
        <f t="shared" si="0"/>
        <v>1940</v>
      </c>
      <c r="I42" s="61">
        <f>F42/H42</f>
        <v>0.50515463917525771</v>
      </c>
      <c r="J42" s="61">
        <f>G42/H42</f>
        <v>0.49484536082474229</v>
      </c>
      <c r="K42" s="62">
        <f>I42+J42</f>
        <v>1</v>
      </c>
      <c r="L42" s="23"/>
      <c r="N42" s="91"/>
      <c r="O42" s="91"/>
    </row>
    <row r="43" spans="1:15" ht="13" customHeight="1" x14ac:dyDescent="0.35">
      <c r="A43" s="5"/>
      <c r="B43" s="43" t="s">
        <v>48</v>
      </c>
      <c r="C43" s="43"/>
      <c r="D43" s="43"/>
      <c r="E43" s="43"/>
      <c r="F43" s="71"/>
      <c r="G43" s="71"/>
      <c r="H43" s="71"/>
      <c r="I43" s="72"/>
      <c r="J43" s="72"/>
      <c r="K43" s="72"/>
      <c r="L43" s="22"/>
      <c r="N43" s="91"/>
      <c r="O43" s="91"/>
    </row>
    <row r="44" spans="1:15" ht="13" customHeight="1" x14ac:dyDescent="0.35">
      <c r="A44" s="5"/>
      <c r="B44" s="42" t="s">
        <v>49</v>
      </c>
      <c r="C44" s="42"/>
      <c r="D44" s="42"/>
      <c r="E44" s="42"/>
      <c r="F44" s="59">
        <v>154470</v>
      </c>
      <c r="G44" s="59">
        <v>161140</v>
      </c>
      <c r="H44" s="60">
        <f t="shared" si="0"/>
        <v>315610</v>
      </c>
      <c r="I44" s="61">
        <f>F44/H44</f>
        <v>0.48943316117993724</v>
      </c>
      <c r="J44" s="61">
        <f>G44/H44</f>
        <v>0.51056683882006271</v>
      </c>
      <c r="K44" s="62">
        <f>I44+J44</f>
        <v>1</v>
      </c>
      <c r="L44" s="23"/>
      <c r="N44" s="91"/>
      <c r="O44" s="91"/>
    </row>
    <row r="45" spans="1:15" ht="13" customHeight="1" x14ac:dyDescent="0.35">
      <c r="A45" s="5"/>
      <c r="B45" s="42" t="s">
        <v>51</v>
      </c>
      <c r="C45" s="42"/>
      <c r="D45" s="42"/>
      <c r="E45" s="42"/>
      <c r="F45" s="36">
        <v>1893</v>
      </c>
      <c r="G45" s="36">
        <v>2817</v>
      </c>
      <c r="H45" s="92">
        <f t="shared" si="0"/>
        <v>4710</v>
      </c>
      <c r="I45" s="61">
        <f>F45/H45</f>
        <v>0.40191082802547773</v>
      </c>
      <c r="J45" s="61">
        <f>G45/H45</f>
        <v>0.59808917197452227</v>
      </c>
      <c r="K45" s="62">
        <f>I45+J45</f>
        <v>1</v>
      </c>
      <c r="L45" s="23"/>
      <c r="N45" s="91"/>
      <c r="O45" s="91"/>
    </row>
    <row r="46" spans="1:15" ht="13" customHeight="1" x14ac:dyDescent="0.35">
      <c r="A46" s="5"/>
      <c r="B46" s="42" t="s">
        <v>152</v>
      </c>
      <c r="C46" s="42"/>
      <c r="D46" s="42"/>
      <c r="E46" s="42"/>
      <c r="F46" s="36">
        <v>704</v>
      </c>
      <c r="G46" s="36">
        <v>1220</v>
      </c>
      <c r="H46" s="92">
        <f t="shared" si="0"/>
        <v>1924</v>
      </c>
      <c r="I46" s="61">
        <f>F46/H46</f>
        <v>0.36590436590436592</v>
      </c>
      <c r="J46" s="61">
        <f>G46/H46</f>
        <v>0.63409563409563408</v>
      </c>
      <c r="K46" s="62">
        <f>I46+J46</f>
        <v>1</v>
      </c>
      <c r="L46" s="23"/>
      <c r="N46" s="91"/>
      <c r="O46" s="91"/>
    </row>
    <row r="47" spans="1:15" ht="13" customHeight="1" x14ac:dyDescent="0.35">
      <c r="A47" s="5"/>
      <c r="B47" s="42" t="s">
        <v>52</v>
      </c>
      <c r="C47" s="42"/>
      <c r="D47" s="42"/>
      <c r="E47" s="42"/>
      <c r="F47" s="36">
        <v>1011</v>
      </c>
      <c r="G47" s="36">
        <v>1109</v>
      </c>
      <c r="H47" s="93">
        <f t="shared" si="0"/>
        <v>2120</v>
      </c>
      <c r="I47" s="61">
        <f>F47/H47</f>
        <v>0.47688679245283017</v>
      </c>
      <c r="J47" s="61">
        <f>G47/H47</f>
        <v>0.52311320754716983</v>
      </c>
      <c r="K47" s="62">
        <f>I47+J47</f>
        <v>1</v>
      </c>
      <c r="L47" s="23"/>
      <c r="N47" s="91"/>
      <c r="O47" s="91"/>
    </row>
    <row r="48" spans="1:15" ht="13" customHeight="1" x14ac:dyDescent="0.35">
      <c r="A48" s="5"/>
      <c r="B48" s="42" t="s">
        <v>54</v>
      </c>
      <c r="C48" s="42"/>
      <c r="D48" s="42"/>
      <c r="E48" s="42"/>
      <c r="F48" s="36">
        <v>0</v>
      </c>
      <c r="G48" s="36">
        <v>0</v>
      </c>
      <c r="H48" s="93">
        <f t="shared" si="0"/>
        <v>0</v>
      </c>
      <c r="I48" s="36">
        <v>0</v>
      </c>
      <c r="J48" s="36">
        <v>0</v>
      </c>
      <c r="K48" s="93">
        <v>0</v>
      </c>
      <c r="L48" s="23"/>
      <c r="N48" s="91"/>
      <c r="O48" s="91"/>
    </row>
    <row r="49" spans="1:15" ht="13" customHeight="1" x14ac:dyDescent="0.35">
      <c r="A49" s="5"/>
      <c r="B49" s="43" t="s">
        <v>55</v>
      </c>
      <c r="C49" s="43"/>
      <c r="D49" s="43"/>
      <c r="E49" s="43"/>
      <c r="F49" s="71"/>
      <c r="G49" s="71"/>
      <c r="H49" s="71"/>
      <c r="I49" s="72"/>
      <c r="J49" s="72"/>
      <c r="K49" s="72"/>
      <c r="L49" s="22"/>
      <c r="N49" s="91"/>
      <c r="O49" s="91"/>
    </row>
    <row r="50" spans="1:15" ht="13" customHeight="1" x14ac:dyDescent="0.35">
      <c r="A50" s="5"/>
      <c r="B50" s="42" t="s">
        <v>56</v>
      </c>
      <c r="C50" s="42"/>
      <c r="D50" s="42"/>
      <c r="E50" s="42"/>
      <c r="F50" s="59">
        <v>3778</v>
      </c>
      <c r="G50" s="59">
        <v>3783</v>
      </c>
      <c r="H50" s="60">
        <f t="shared" si="0"/>
        <v>7561</v>
      </c>
      <c r="I50" s="61">
        <f t="shared" ref="I50:I55" si="10">F50/H50</f>
        <v>0.49966935590530354</v>
      </c>
      <c r="J50" s="61">
        <f t="shared" ref="J50:J55" si="11">G50/H50</f>
        <v>0.50033064409469652</v>
      </c>
      <c r="K50" s="62">
        <f>I50+J50</f>
        <v>1</v>
      </c>
      <c r="L50" s="23"/>
      <c r="N50" s="91"/>
      <c r="O50" s="91"/>
    </row>
    <row r="51" spans="1:15" ht="13" customHeight="1" x14ac:dyDescent="0.35">
      <c r="A51" s="5"/>
      <c r="B51" s="42" t="s">
        <v>58</v>
      </c>
      <c r="C51" s="42"/>
      <c r="D51" s="42"/>
      <c r="E51" s="42"/>
      <c r="F51" s="59">
        <v>2674</v>
      </c>
      <c r="G51" s="59">
        <v>3078</v>
      </c>
      <c r="H51" s="60">
        <f t="shared" si="0"/>
        <v>5752</v>
      </c>
      <c r="I51" s="61">
        <f t="shared" si="10"/>
        <v>0.46488178025034771</v>
      </c>
      <c r="J51" s="61">
        <f t="shared" si="11"/>
        <v>0.53511821974965235</v>
      </c>
      <c r="K51" s="62">
        <f>I51+J51</f>
        <v>1</v>
      </c>
      <c r="L51" s="23"/>
      <c r="N51" s="91"/>
      <c r="O51" s="91"/>
    </row>
    <row r="52" spans="1:15" ht="13" customHeight="1" x14ac:dyDescent="0.35">
      <c r="A52" s="5"/>
      <c r="B52" s="42" t="s">
        <v>60</v>
      </c>
      <c r="C52" s="42"/>
      <c r="D52" s="42"/>
      <c r="E52" s="42"/>
      <c r="F52" s="59">
        <v>2265</v>
      </c>
      <c r="G52" s="59">
        <v>2270</v>
      </c>
      <c r="H52" s="60">
        <f t="shared" si="0"/>
        <v>4535</v>
      </c>
      <c r="I52" s="61">
        <f t="shared" si="10"/>
        <v>0.4994487320837927</v>
      </c>
      <c r="J52" s="61">
        <f t="shared" si="11"/>
        <v>0.5005512679162073</v>
      </c>
      <c r="K52" s="62">
        <f>I52+J52</f>
        <v>1</v>
      </c>
      <c r="L52" s="23"/>
      <c r="N52" s="91"/>
      <c r="O52" s="91"/>
    </row>
    <row r="53" spans="1:15" ht="13" customHeight="1" x14ac:dyDescent="0.35">
      <c r="A53" s="5"/>
      <c r="B53" s="42" t="s">
        <v>61</v>
      </c>
      <c r="C53" s="42"/>
      <c r="D53" s="42"/>
      <c r="E53" s="42"/>
      <c r="F53" s="36">
        <v>28</v>
      </c>
      <c r="G53" s="36">
        <v>30</v>
      </c>
      <c r="H53" s="60">
        <f t="shared" ref="H53" si="12">F53+G53</f>
        <v>58</v>
      </c>
      <c r="I53" s="61">
        <f t="shared" ref="I53" si="13">F53/H53</f>
        <v>0.48275862068965519</v>
      </c>
      <c r="J53" s="61">
        <f t="shared" ref="J53" si="14">G53/H53</f>
        <v>0.51724137931034486</v>
      </c>
      <c r="K53" s="62">
        <f>I53+J53</f>
        <v>1</v>
      </c>
      <c r="L53" s="20"/>
      <c r="N53" s="91"/>
      <c r="O53" s="91"/>
    </row>
    <row r="54" spans="1:15" ht="13" customHeight="1" x14ac:dyDescent="0.35">
      <c r="A54" s="5"/>
      <c r="B54" s="42" t="s">
        <v>63</v>
      </c>
      <c r="C54" s="42"/>
      <c r="D54" s="42"/>
      <c r="E54" s="42"/>
      <c r="F54" s="59">
        <v>215</v>
      </c>
      <c r="G54" s="59">
        <v>211</v>
      </c>
      <c r="H54" s="60">
        <f t="shared" si="0"/>
        <v>426</v>
      </c>
      <c r="I54" s="61">
        <f>F54/H54</f>
        <v>0.50469483568075113</v>
      </c>
      <c r="J54" s="61">
        <f t="shared" si="11"/>
        <v>0.49530516431924881</v>
      </c>
      <c r="K54" s="62">
        <f>I54+J54</f>
        <v>1</v>
      </c>
      <c r="L54" s="23"/>
      <c r="N54" s="91"/>
      <c r="O54" s="91"/>
    </row>
    <row r="55" spans="1:15" ht="13" customHeight="1" x14ac:dyDescent="0.35">
      <c r="A55" s="5"/>
      <c r="B55" s="43" t="s">
        <v>9</v>
      </c>
      <c r="C55" s="44"/>
      <c r="D55" s="44"/>
      <c r="E55" s="44"/>
      <c r="F55" s="68">
        <f>SUM(F15:F19,F21:F25,F27:F29,F31:F36,F38:F39,F41:F42,F44:F48,F50:F54)</f>
        <v>853954</v>
      </c>
      <c r="G55" s="68">
        <f>SUM(G15:G19,G21:G25,G27:G29,G31:G36,G38:G39,G41:G42,G44:G48,G50:G54)</f>
        <v>944855</v>
      </c>
      <c r="H55" s="68">
        <f>SUM(H15:H19,H21:H25,H27:H29,H31:H36,H38:H39,H41:H42,H44:H48,H50:H54)</f>
        <v>1798809</v>
      </c>
      <c r="I55" s="73">
        <f t="shared" si="10"/>
        <v>0.4747330038931315</v>
      </c>
      <c r="J55" s="73">
        <f t="shared" si="11"/>
        <v>0.52526699610686844</v>
      </c>
      <c r="K55" s="73">
        <f>SUM(I55:J55)</f>
        <v>1</v>
      </c>
      <c r="L55" s="25"/>
      <c r="N55" s="91"/>
      <c r="O55" s="91"/>
    </row>
    <row r="56" spans="1:15" ht="6" customHeight="1" thickBot="1" x14ac:dyDescent="0.4">
      <c r="A56" s="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5"/>
    </row>
    <row r="57" spans="1:15" ht="12" customHeight="1" x14ac:dyDescent="0.25">
      <c r="A57" s="5"/>
      <c r="B57" s="48" t="s">
        <v>161</v>
      </c>
      <c r="C57" s="28"/>
      <c r="D57" s="28"/>
      <c r="E57" s="28"/>
      <c r="F57" s="28"/>
      <c r="G57" s="28"/>
      <c r="H57" s="28"/>
      <c r="I57" s="28"/>
      <c r="J57" s="28"/>
      <c r="K57" s="28"/>
      <c r="L57" s="5"/>
    </row>
    <row r="58" spans="1:15" ht="12" customHeight="1" x14ac:dyDescent="0.25">
      <c r="A58" s="5"/>
      <c r="B58" s="47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5"/>
    </row>
    <row r="59" spans="1:15" ht="12" customHeight="1" x14ac:dyDescent="0.25">
      <c r="A59" s="5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5"/>
    </row>
    <row r="60" spans="1:15" ht="12" customHeight="1" x14ac:dyDescent="0.25">
      <c r="A60" s="5"/>
      <c r="B60" s="47"/>
      <c r="C60" s="28"/>
      <c r="D60" s="28"/>
      <c r="E60" s="28"/>
      <c r="F60" s="28"/>
      <c r="G60" s="28"/>
      <c r="H60" s="28"/>
      <c r="I60" s="28"/>
      <c r="J60" s="28"/>
      <c r="K60" s="28"/>
      <c r="L60" s="5"/>
    </row>
    <row r="61" spans="1:15" ht="12" customHeight="1" x14ac:dyDescent="0.25">
      <c r="A61" s="5"/>
      <c r="B61" s="48"/>
      <c r="C61" s="28"/>
      <c r="D61" s="28"/>
      <c r="E61" s="28"/>
      <c r="F61" s="28"/>
      <c r="G61" s="28"/>
      <c r="H61" s="28"/>
      <c r="I61" s="28"/>
      <c r="J61" s="28"/>
      <c r="K61" s="28"/>
      <c r="L61" s="5"/>
    </row>
    <row r="62" spans="1:15" ht="6" customHeight="1" x14ac:dyDescent="0.35">
      <c r="A62" s="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"/>
    </row>
    <row r="63" spans="1:15" ht="12" customHeight="1" x14ac:dyDescent="0.35">
      <c r="A63" s="5"/>
      <c r="B63" s="50"/>
      <c r="C63" s="28"/>
      <c r="D63" s="28"/>
      <c r="E63" s="28"/>
      <c r="F63" s="49"/>
      <c r="G63" s="49"/>
      <c r="H63" s="49"/>
      <c r="I63" s="49"/>
      <c r="J63" s="49"/>
      <c r="K63" s="49"/>
      <c r="L63" s="35"/>
    </row>
    <row r="64" spans="1:15" ht="12" customHeight="1" x14ac:dyDescent="0.35">
      <c r="A64" s="5"/>
      <c r="B64" s="50"/>
      <c r="C64" s="28"/>
      <c r="D64" s="28"/>
      <c r="E64" s="28"/>
      <c r="F64" s="28"/>
      <c r="G64" s="28"/>
      <c r="H64" s="28"/>
      <c r="I64" s="28"/>
      <c r="J64" s="28"/>
      <c r="K64" s="28"/>
      <c r="L64" s="5"/>
    </row>
    <row r="65" spans="1:12" ht="12" customHeight="1" x14ac:dyDescent="0.35">
      <c r="A65" s="5"/>
      <c r="B65" s="50"/>
      <c r="C65" s="50"/>
      <c r="D65" s="28"/>
      <c r="E65" s="28"/>
      <c r="F65" s="28"/>
      <c r="G65" s="28"/>
      <c r="H65" s="28"/>
      <c r="I65" s="28"/>
      <c r="J65" s="28"/>
      <c r="K65" s="28"/>
      <c r="L65" s="5"/>
    </row>
    <row r="66" spans="1:12" ht="12" customHeight="1" x14ac:dyDescent="0.35">
      <c r="A66" s="5"/>
      <c r="B66" s="50"/>
      <c r="C66" s="51"/>
      <c r="D66" s="28"/>
      <c r="E66" s="28"/>
      <c r="F66" s="28"/>
      <c r="G66" s="28"/>
      <c r="H66" s="28"/>
      <c r="I66" s="28"/>
      <c r="J66" s="28"/>
      <c r="K66" s="28"/>
      <c r="L66" s="5"/>
    </row>
    <row r="67" spans="1:12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5"/>
    </row>
    <row r="68" spans="1:12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5"/>
    </row>
    <row r="69" spans="1:12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5"/>
    </row>
    <row r="70" spans="1:12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5"/>
    </row>
    <row r="71" spans="1:12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5"/>
    </row>
    <row r="72" spans="1:12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5"/>
    </row>
    <row r="73" spans="1:12" ht="12" customHeight="1" x14ac:dyDescent="0.35">
      <c r="A73" s="5"/>
      <c r="B73" s="50"/>
      <c r="C73" s="50"/>
      <c r="D73" s="28"/>
      <c r="E73" s="28"/>
      <c r="F73" s="28"/>
      <c r="G73" s="28"/>
      <c r="H73" s="28"/>
      <c r="I73" s="28"/>
      <c r="J73" s="28"/>
      <c r="K73" s="28"/>
      <c r="L73" s="5"/>
    </row>
    <row r="74" spans="1:12" ht="12" customHeight="1" x14ac:dyDescent="0.35"/>
    <row r="75" spans="1:12" ht="12" customHeight="1" x14ac:dyDescent="0.35"/>
    <row r="76" spans="1:12" ht="13" customHeight="1" x14ac:dyDescent="0.35"/>
    <row r="206" spans="6:15" x14ac:dyDescent="0.35"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6:15" x14ac:dyDescent="0.35"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6:15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5:18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5:18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5:18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5:18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5:18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7"/>
    </row>
    <row r="214" spans="5:18" x14ac:dyDescent="0.35">
      <c r="E214" s="18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8"/>
      <c r="Q214" s="18"/>
      <c r="R214" s="18"/>
    </row>
    <row r="215" spans="5:18" x14ac:dyDescent="0.35">
      <c r="E215" s="18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8"/>
      <c r="Q215" s="18"/>
      <c r="R215" s="18"/>
    </row>
    <row r="216" spans="5:18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8"/>
      <c r="Q216" s="18"/>
      <c r="R216" s="18"/>
    </row>
    <row r="217" spans="5:18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8"/>
      <c r="Q217" s="18"/>
      <c r="R217" s="18"/>
    </row>
    <row r="218" spans="5:18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8"/>
      <c r="Q218" s="18"/>
      <c r="R218" s="18"/>
    </row>
    <row r="219" spans="5:18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8"/>
      <c r="Q219" s="18"/>
      <c r="R219" s="18"/>
    </row>
    <row r="220" spans="5:18" x14ac:dyDescent="0.35">
      <c r="E220" s="18"/>
      <c r="F220" s="17"/>
      <c r="G220" s="17"/>
      <c r="H220" s="17"/>
      <c r="I220" s="17"/>
      <c r="J220" s="17"/>
      <c r="K220" s="17"/>
      <c r="L220" s="17"/>
      <c r="M220" s="17"/>
      <c r="N220" s="16"/>
      <c r="O220" s="16"/>
      <c r="P220" s="18"/>
      <c r="Q220" s="18"/>
      <c r="R220" s="18"/>
    </row>
    <row r="221" spans="5:18" x14ac:dyDescent="0.2">
      <c r="E221" s="18"/>
      <c r="F221" s="17"/>
      <c r="G221" s="53">
        <v>314585</v>
      </c>
      <c r="H221" s="53">
        <v>372586</v>
      </c>
      <c r="I221" s="53">
        <v>139342</v>
      </c>
      <c r="J221" s="53">
        <v>0</v>
      </c>
      <c r="K221" s="53">
        <f>SUM(G221:J221)</f>
        <v>826513</v>
      </c>
      <c r="L221" s="54"/>
      <c r="M221" s="17"/>
      <c r="N221" s="16"/>
      <c r="O221" s="16"/>
      <c r="P221" s="18"/>
      <c r="Q221" s="18"/>
      <c r="R221" s="18"/>
    </row>
    <row r="222" spans="5:18" x14ac:dyDescent="0.35">
      <c r="E222" s="18"/>
      <c r="F222" s="17"/>
      <c r="G222" s="17"/>
      <c r="H222" s="17"/>
      <c r="I222" s="17"/>
      <c r="J222" s="17"/>
      <c r="K222" s="17"/>
      <c r="L222" s="17"/>
      <c r="M222" s="17"/>
      <c r="N222" s="16"/>
      <c r="O222" s="16"/>
      <c r="P222" s="18"/>
      <c r="Q222" s="18"/>
      <c r="R222" s="18"/>
    </row>
    <row r="223" spans="5:18" x14ac:dyDescent="0.35">
      <c r="E223" s="18"/>
      <c r="F223" s="17"/>
      <c r="G223" s="17"/>
      <c r="H223" s="17"/>
      <c r="I223" s="17"/>
      <c r="J223" s="17"/>
      <c r="K223" s="17"/>
      <c r="L223" s="17"/>
      <c r="M223" s="17"/>
      <c r="N223" s="16"/>
      <c r="O223" s="16"/>
      <c r="P223" s="18"/>
      <c r="Q223" s="18"/>
      <c r="R223" s="18"/>
    </row>
    <row r="224" spans="5:18" x14ac:dyDescent="0.35">
      <c r="E224" s="18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8"/>
      <c r="Q224" s="18"/>
      <c r="R224" s="18"/>
    </row>
    <row r="225" spans="5:18" x14ac:dyDescent="0.35">
      <c r="E225" s="18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8"/>
      <c r="Q225" s="18"/>
      <c r="R225" s="18"/>
    </row>
    <row r="226" spans="5:18" x14ac:dyDescent="0.35">
      <c r="F226" s="16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6"/>
    </row>
    <row r="227" spans="5:18" x14ac:dyDescent="0.35">
      <c r="F227" s="16"/>
      <c r="G227" s="17"/>
      <c r="H227" s="17"/>
      <c r="I227" s="17"/>
      <c r="J227" s="17"/>
      <c r="K227" s="17"/>
      <c r="L227" s="17"/>
      <c r="M227" s="17"/>
      <c r="N227" s="17"/>
      <c r="O227" s="16"/>
      <c r="P227" s="16"/>
      <c r="Q227" s="16"/>
    </row>
    <row r="228" spans="5:18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6"/>
      <c r="P228" s="16"/>
      <c r="Q228" s="16"/>
    </row>
    <row r="229" spans="5:18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6"/>
      <c r="P229" s="16"/>
      <c r="Q229" s="16"/>
    </row>
    <row r="230" spans="5:18" x14ac:dyDescent="0.35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5:18" x14ac:dyDescent="0.35"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</sheetData>
  <mergeCells count="2">
    <mergeCell ref="F12:H12"/>
    <mergeCell ref="I12:K12"/>
  </mergeCells>
  <conditionalFormatting sqref="F24:G24">
    <cfRule type="expression" dxfId="163" priority="11" stopIfTrue="1">
      <formula>F24=""</formula>
    </cfRule>
  </conditionalFormatting>
  <conditionalFormatting sqref="F29:G29">
    <cfRule type="expression" dxfId="162" priority="35" stopIfTrue="1">
      <formula>F29=""</formula>
    </cfRule>
  </conditionalFormatting>
  <conditionalFormatting sqref="F31:G36">
    <cfRule type="expression" dxfId="161" priority="31" stopIfTrue="1">
      <formula>F31=""</formula>
    </cfRule>
  </conditionalFormatting>
  <conditionalFormatting sqref="F47:G48">
    <cfRule type="expression" dxfId="160" priority="58" stopIfTrue="1">
      <formula>F47=""</formula>
    </cfRule>
  </conditionalFormatting>
  <conditionalFormatting sqref="F53:G53">
    <cfRule type="cellIs" dxfId="159" priority="20" stopIfTrue="1" operator="equal">
      <formula>""" """</formula>
    </cfRule>
    <cfRule type="cellIs" dxfId="158" priority="21" stopIfTrue="1" operator="equal">
      <formula>""""""</formula>
    </cfRule>
    <cfRule type="cellIs" dxfId="157" priority="19" stopIfTrue="1" operator="equal">
      <formula>""</formula>
    </cfRule>
  </conditionalFormatting>
  <conditionalFormatting sqref="F44:H46">
    <cfRule type="expression" dxfId="156" priority="15" stopIfTrue="1">
      <formula>F44=""</formula>
    </cfRule>
  </conditionalFormatting>
  <conditionalFormatting sqref="F15:J19">
    <cfRule type="expression" dxfId="155" priority="97" stopIfTrue="1">
      <formula>F15=""</formula>
    </cfRule>
  </conditionalFormatting>
  <conditionalFormatting sqref="F21:J23">
    <cfRule type="expression" dxfId="154" priority="18" stopIfTrue="1">
      <formula>F21=""</formula>
    </cfRule>
  </conditionalFormatting>
  <conditionalFormatting sqref="F25:J25">
    <cfRule type="expression" dxfId="153" priority="84" stopIfTrue="1">
      <formula>F25=""</formula>
    </cfRule>
  </conditionalFormatting>
  <conditionalFormatting sqref="F27:J28">
    <cfRule type="expression" dxfId="152" priority="17" stopIfTrue="1">
      <formula>F27=""</formula>
    </cfRule>
  </conditionalFormatting>
  <conditionalFormatting sqref="F38:J39">
    <cfRule type="expression" dxfId="151" priority="91" stopIfTrue="1">
      <formula>F38=""</formula>
    </cfRule>
  </conditionalFormatting>
  <conditionalFormatting sqref="F41:J42">
    <cfRule type="expression" dxfId="150" priority="16" stopIfTrue="1">
      <formula>F41=""</formula>
    </cfRule>
  </conditionalFormatting>
  <conditionalFormatting sqref="F50:J52 H53:J53">
    <cfRule type="expression" dxfId="149" priority="88" stopIfTrue="1">
      <formula>F50=""</formula>
    </cfRule>
  </conditionalFormatting>
  <conditionalFormatting sqref="F54:J54">
    <cfRule type="expression" dxfId="148" priority="78" stopIfTrue="1">
      <formula>F54=""</formula>
    </cfRule>
  </conditionalFormatting>
  <conditionalFormatting sqref="H32">
    <cfRule type="cellIs" dxfId="147" priority="23" stopIfTrue="1" operator="equal">
      <formula>""" """</formula>
    </cfRule>
    <cfRule type="cellIs" dxfId="146" priority="24" stopIfTrue="1" operator="equal">
      <formula>""""""</formula>
    </cfRule>
    <cfRule type="cellIs" dxfId="145" priority="22" stopIfTrue="1" operator="equal">
      <formula>""</formula>
    </cfRule>
  </conditionalFormatting>
  <conditionalFormatting sqref="H33:H34">
    <cfRule type="expression" dxfId="144" priority="74" stopIfTrue="1">
      <formula>H33=""</formula>
    </cfRule>
  </conditionalFormatting>
  <conditionalFormatting sqref="H35:H36">
    <cfRule type="cellIs" dxfId="143" priority="49" stopIfTrue="1" operator="equal">
      <formula>""</formula>
    </cfRule>
    <cfRule type="cellIs" dxfId="142" priority="50" stopIfTrue="1" operator="equal">
      <formula>""" """</formula>
    </cfRule>
    <cfRule type="cellIs" dxfId="141" priority="51" stopIfTrue="1" operator="equal">
      <formula>""""""</formula>
    </cfRule>
  </conditionalFormatting>
  <conditionalFormatting sqref="H47:H48">
    <cfRule type="cellIs" dxfId="140" priority="59" stopIfTrue="1" operator="equal">
      <formula>""</formula>
    </cfRule>
    <cfRule type="cellIs" dxfId="139" priority="60" stopIfTrue="1" operator="equal">
      <formula>""" """</formula>
    </cfRule>
    <cfRule type="cellIs" dxfId="138" priority="61" stopIfTrue="1" operator="equal">
      <formula>""""""</formula>
    </cfRule>
  </conditionalFormatting>
  <conditionalFormatting sqref="H31:J31 I32:J34">
    <cfRule type="expression" dxfId="137" priority="92" stopIfTrue="1">
      <formula>H31=""</formula>
    </cfRule>
  </conditionalFormatting>
  <conditionalFormatting sqref="H24:K24">
    <cfRule type="cellIs" dxfId="136" priority="2" stopIfTrue="1" operator="equal">
      <formula>""" """</formula>
    </cfRule>
    <cfRule type="cellIs" dxfId="135" priority="3" stopIfTrue="1" operator="equal">
      <formula>""""""</formula>
    </cfRule>
    <cfRule type="cellIs" dxfId="134" priority="1" stopIfTrue="1" operator="equal">
      <formula>""</formula>
    </cfRule>
  </conditionalFormatting>
  <conditionalFormatting sqref="H29:K29">
    <cfRule type="cellIs" dxfId="133" priority="6" stopIfTrue="1" operator="equal">
      <formula>""""""</formula>
    </cfRule>
    <cfRule type="cellIs" dxfId="132" priority="5" stopIfTrue="1" operator="equal">
      <formula>""" """</formula>
    </cfRule>
    <cfRule type="cellIs" dxfId="131" priority="4" stopIfTrue="1" operator="equal">
      <formula>""</formula>
    </cfRule>
  </conditionalFormatting>
  <conditionalFormatting sqref="I36:J36">
    <cfRule type="expression" dxfId="130" priority="7" stopIfTrue="1">
      <formula>I36=""</formula>
    </cfRule>
  </conditionalFormatting>
  <conditionalFormatting sqref="I44:J47">
    <cfRule type="expression" dxfId="129" priority="89" stopIfTrue="1">
      <formula>I44=""</formula>
    </cfRule>
  </conditionalFormatting>
  <conditionalFormatting sqref="I35:K35">
    <cfRule type="cellIs" dxfId="128" priority="10" stopIfTrue="1" operator="equal">
      <formula>""""""</formula>
    </cfRule>
    <cfRule type="cellIs" dxfId="127" priority="9" stopIfTrue="1" operator="equal">
      <formula>""" """</formula>
    </cfRule>
    <cfRule type="cellIs" dxfId="126" priority="8" stopIfTrue="1" operator="equal">
      <formula>""</formula>
    </cfRule>
  </conditionalFormatting>
  <conditionalFormatting sqref="I48:K48">
    <cfRule type="cellIs" dxfId="125" priority="28" stopIfTrue="1" operator="equal">
      <formula>""</formula>
    </cfRule>
    <cfRule type="cellIs" dxfId="124" priority="29" stopIfTrue="1" operator="equal">
      <formula>""" """</formula>
    </cfRule>
    <cfRule type="cellIs" dxfId="123" priority="30" stopIfTrue="1" operator="equal">
      <formula>""""""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6:K23 H54:K54 H34 H32:H33 H49:K52 H45:H46 I45:J45 H47 H48 H37:K44 H30:K31 H35:H36 H28:H29 H15:K15 I28:J28 I46:J47 H53:J53 I55:K55 I33:J34 I32:K32 I35:K36 K33:K34 H25:K27 H24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CE49-9BF3-463D-8DF4-3C7C099F2AFC}">
  <dimension ref="A1:S208"/>
  <sheetViews>
    <sheetView zoomScaleNormal="100" workbookViewId="0">
      <pane xSplit="1" ySplit="14" topLeftCell="B15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4.7265625" style="7" customWidth="1"/>
    <col min="6" max="6" width="13" style="7" customWidth="1"/>
    <col min="7" max="12" width="9.7265625" style="7" customWidth="1"/>
    <col min="13" max="14" width="5.26953125" style="7" customWidth="1"/>
    <col min="15" max="16384" width="8.7265625" style="7"/>
  </cols>
  <sheetData>
    <row r="1" spans="1:17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19"/>
      <c r="P1" s="19"/>
    </row>
    <row r="2" spans="1:17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19"/>
      <c r="P2" s="19"/>
    </row>
    <row r="3" spans="1:17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19"/>
      <c r="P3" s="19"/>
    </row>
    <row r="4" spans="1:17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18"/>
    </row>
    <row r="5" spans="1:17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</row>
    <row r="7" spans="1:17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7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7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ht="18.75" customHeight="1" x14ac:dyDescent="0.35">
      <c r="A10" s="5"/>
      <c r="B10" s="37" t="s">
        <v>233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26"/>
    </row>
    <row r="11" spans="1:17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"/>
    </row>
    <row r="12" spans="1:17" ht="14.25" customHeight="1" x14ac:dyDescent="0.35">
      <c r="A12" s="5"/>
      <c r="B12" s="30"/>
      <c r="C12" s="30"/>
      <c r="D12" s="30"/>
      <c r="E12" s="30"/>
      <c r="F12" s="138" t="s">
        <v>206</v>
      </c>
      <c r="G12" s="128" t="s">
        <v>207</v>
      </c>
      <c r="H12" s="129"/>
      <c r="I12" s="129"/>
      <c r="J12" s="136"/>
      <c r="K12" s="136"/>
      <c r="L12" s="137"/>
      <c r="M12" s="6"/>
    </row>
    <row r="13" spans="1:17" ht="14.25" customHeight="1" x14ac:dyDescent="0.35">
      <c r="A13" s="5"/>
      <c r="B13" s="30"/>
      <c r="C13" s="30"/>
      <c r="D13" s="30"/>
      <c r="E13" s="30"/>
      <c r="F13" s="139"/>
      <c r="G13" s="128" t="s">
        <v>93</v>
      </c>
      <c r="H13" s="129"/>
      <c r="I13" s="130"/>
      <c r="J13" s="128" t="s">
        <v>94</v>
      </c>
      <c r="K13" s="129" t="s">
        <v>68</v>
      </c>
      <c r="L13" s="130" t="s">
        <v>9</v>
      </c>
      <c r="M13" s="6"/>
    </row>
    <row r="14" spans="1:17" ht="14.25" customHeight="1" x14ac:dyDescent="0.35">
      <c r="A14" s="5"/>
      <c r="B14" s="63" t="s">
        <v>205</v>
      </c>
      <c r="C14" s="40"/>
      <c r="D14" s="40"/>
      <c r="E14" s="40"/>
      <c r="F14" s="140"/>
      <c r="G14" s="86" t="s">
        <v>95</v>
      </c>
      <c r="H14" s="84" t="s">
        <v>96</v>
      </c>
      <c r="I14" s="84" t="s">
        <v>9</v>
      </c>
      <c r="J14" s="84" t="s">
        <v>95</v>
      </c>
      <c r="K14" s="84" t="s">
        <v>96</v>
      </c>
      <c r="L14" s="85" t="s">
        <v>9</v>
      </c>
      <c r="M14" s="27"/>
    </row>
    <row r="15" spans="1:17" ht="13" customHeight="1" x14ac:dyDescent="0.35">
      <c r="A15" s="5"/>
      <c r="B15" s="42" t="s">
        <v>124</v>
      </c>
      <c r="C15" s="42"/>
      <c r="D15" s="42"/>
      <c r="E15" s="42"/>
      <c r="F15" s="60">
        <v>48</v>
      </c>
      <c r="G15" s="59">
        <v>1345</v>
      </c>
      <c r="H15" s="59">
        <v>1354</v>
      </c>
      <c r="I15" s="60">
        <f>G15+H15</f>
        <v>2699</v>
      </c>
      <c r="J15" s="61">
        <f t="shared" ref="J15:J19" si="0">G15/I15</f>
        <v>0.49833271582067434</v>
      </c>
      <c r="K15" s="61">
        <f t="shared" ref="K15:K19" si="1">H15/I15</f>
        <v>0.50166728417932571</v>
      </c>
      <c r="L15" s="62">
        <f t="shared" ref="L15:L19" si="2">J15+K15</f>
        <v>1</v>
      </c>
      <c r="M15" s="23"/>
      <c r="O15" s="91"/>
      <c r="P15" s="91"/>
    </row>
    <row r="16" spans="1:17" ht="13" customHeight="1" x14ac:dyDescent="0.35">
      <c r="A16" s="5"/>
      <c r="B16" s="42" t="s">
        <v>208</v>
      </c>
      <c r="C16" s="42"/>
      <c r="D16" s="42"/>
      <c r="E16" s="42"/>
      <c r="F16" s="60">
        <v>3</v>
      </c>
      <c r="G16" s="59">
        <v>30</v>
      </c>
      <c r="H16" s="59">
        <v>44</v>
      </c>
      <c r="I16" s="60">
        <f t="shared" ref="I16:I31" si="3">G16+H16</f>
        <v>74</v>
      </c>
      <c r="J16" s="61">
        <f t="shared" si="0"/>
        <v>0.40540540540540543</v>
      </c>
      <c r="K16" s="61">
        <f t="shared" si="1"/>
        <v>0.59459459459459463</v>
      </c>
      <c r="L16" s="62">
        <f t="shared" si="2"/>
        <v>1</v>
      </c>
      <c r="M16" s="23"/>
      <c r="O16" s="91"/>
      <c r="P16" s="91"/>
    </row>
    <row r="17" spans="1:16" ht="13" customHeight="1" x14ac:dyDescent="0.35">
      <c r="A17" s="5"/>
      <c r="B17" s="42" t="s">
        <v>209</v>
      </c>
      <c r="C17" s="42"/>
      <c r="D17" s="42"/>
      <c r="E17" s="42"/>
      <c r="F17" s="60">
        <v>4</v>
      </c>
      <c r="G17" s="59">
        <v>58</v>
      </c>
      <c r="H17" s="59">
        <v>52</v>
      </c>
      <c r="I17" s="60">
        <f t="shared" si="3"/>
        <v>110</v>
      </c>
      <c r="J17" s="61">
        <f t="shared" si="0"/>
        <v>0.52727272727272723</v>
      </c>
      <c r="K17" s="61">
        <f t="shared" si="1"/>
        <v>0.47272727272727272</v>
      </c>
      <c r="L17" s="62">
        <f t="shared" si="2"/>
        <v>1</v>
      </c>
      <c r="M17" s="23"/>
      <c r="O17" s="91"/>
      <c r="P17" s="91"/>
    </row>
    <row r="18" spans="1:16" ht="13" customHeight="1" x14ac:dyDescent="0.35">
      <c r="A18" s="5"/>
      <c r="B18" s="42" t="s">
        <v>210</v>
      </c>
      <c r="C18" s="42"/>
      <c r="D18" s="42"/>
      <c r="E18" s="42"/>
      <c r="F18" s="60">
        <v>6</v>
      </c>
      <c r="G18" s="59">
        <v>49</v>
      </c>
      <c r="H18" s="59">
        <v>241</v>
      </c>
      <c r="I18" s="60">
        <f t="shared" si="3"/>
        <v>290</v>
      </c>
      <c r="J18" s="61">
        <f t="shared" si="0"/>
        <v>0.16896551724137931</v>
      </c>
      <c r="K18" s="61">
        <f t="shared" si="1"/>
        <v>0.83103448275862069</v>
      </c>
      <c r="L18" s="62">
        <f t="shared" si="2"/>
        <v>1</v>
      </c>
      <c r="M18" s="23"/>
      <c r="O18" s="91"/>
      <c r="P18" s="91"/>
    </row>
    <row r="19" spans="1:16" ht="13" customHeight="1" x14ac:dyDescent="0.35">
      <c r="A19" s="5"/>
      <c r="B19" s="42" t="s">
        <v>155</v>
      </c>
      <c r="C19" s="42"/>
      <c r="D19" s="42"/>
      <c r="E19" s="42"/>
      <c r="F19" s="60">
        <v>60</v>
      </c>
      <c r="G19" s="59">
        <v>7364</v>
      </c>
      <c r="H19" s="59">
        <v>8768</v>
      </c>
      <c r="I19" s="60">
        <f t="shared" si="3"/>
        <v>16132</v>
      </c>
      <c r="J19" s="61">
        <f t="shared" si="0"/>
        <v>0.45648400694272256</v>
      </c>
      <c r="K19" s="61">
        <f t="shared" si="1"/>
        <v>0.54351599305727749</v>
      </c>
      <c r="L19" s="62">
        <f t="shared" si="2"/>
        <v>1</v>
      </c>
      <c r="M19" s="23"/>
      <c r="O19" s="91"/>
      <c r="P19" s="91"/>
    </row>
    <row r="20" spans="1:16" ht="13" customHeight="1" x14ac:dyDescent="0.35">
      <c r="A20" s="5"/>
      <c r="B20" s="42" t="s">
        <v>211</v>
      </c>
      <c r="C20" s="42"/>
      <c r="D20" s="42"/>
      <c r="E20" s="42"/>
      <c r="F20" s="60">
        <v>1</v>
      </c>
      <c r="G20" s="59">
        <v>81</v>
      </c>
      <c r="H20" s="59">
        <v>85</v>
      </c>
      <c r="I20" s="60">
        <f t="shared" si="3"/>
        <v>166</v>
      </c>
      <c r="J20" s="61">
        <f t="shared" ref="J20:J28" si="4">G20/I20</f>
        <v>0.48795180722891568</v>
      </c>
      <c r="K20" s="61">
        <f t="shared" ref="K20:K28" si="5">H20/I20</f>
        <v>0.51204819277108438</v>
      </c>
      <c r="L20" s="62">
        <f t="shared" ref="L20:L28" si="6">J20+K20</f>
        <v>1</v>
      </c>
      <c r="M20" s="23"/>
      <c r="O20" s="91"/>
      <c r="P20" s="91"/>
    </row>
    <row r="21" spans="1:16" ht="13" customHeight="1" x14ac:dyDescent="0.35">
      <c r="A21" s="5"/>
      <c r="B21" s="42" t="s">
        <v>212</v>
      </c>
      <c r="C21" s="42"/>
      <c r="D21" s="42"/>
      <c r="E21" s="42"/>
      <c r="F21" s="60">
        <v>18</v>
      </c>
      <c r="G21" s="36">
        <v>520</v>
      </c>
      <c r="H21" s="36">
        <v>451</v>
      </c>
      <c r="I21" s="60">
        <f>G21+H21</f>
        <v>971</v>
      </c>
      <c r="J21" s="61">
        <f t="shared" si="4"/>
        <v>0.53553038105046347</v>
      </c>
      <c r="K21" s="61">
        <f t="shared" si="5"/>
        <v>0.46446961894953653</v>
      </c>
      <c r="L21" s="62">
        <f t="shared" si="6"/>
        <v>1</v>
      </c>
      <c r="M21" s="23"/>
      <c r="O21" s="91"/>
      <c r="P21" s="91"/>
    </row>
    <row r="22" spans="1:16" ht="13" customHeight="1" x14ac:dyDescent="0.35">
      <c r="A22" s="5"/>
      <c r="B22" s="42" t="s">
        <v>213</v>
      </c>
      <c r="C22" s="42"/>
      <c r="D22" s="42"/>
      <c r="E22" s="42"/>
      <c r="F22" s="60">
        <v>5</v>
      </c>
      <c r="G22" s="59">
        <v>56</v>
      </c>
      <c r="H22" s="59">
        <v>70</v>
      </c>
      <c r="I22" s="60">
        <f t="shared" si="3"/>
        <v>126</v>
      </c>
      <c r="J22" s="61">
        <f t="shared" si="4"/>
        <v>0.44444444444444442</v>
      </c>
      <c r="K22" s="61">
        <f t="shared" si="5"/>
        <v>0.55555555555555558</v>
      </c>
      <c r="L22" s="62">
        <f t="shared" si="6"/>
        <v>1</v>
      </c>
      <c r="M22" s="23"/>
      <c r="O22" s="91"/>
      <c r="P22" s="91"/>
    </row>
    <row r="23" spans="1:16" ht="13" customHeight="1" x14ac:dyDescent="0.35">
      <c r="A23" s="5"/>
      <c r="B23" s="42" t="s">
        <v>121</v>
      </c>
      <c r="C23" s="42"/>
      <c r="D23" s="42"/>
      <c r="E23" s="42"/>
      <c r="F23" s="60">
        <v>22</v>
      </c>
      <c r="G23" s="36">
        <v>715386</v>
      </c>
      <c r="H23" s="36">
        <v>790412</v>
      </c>
      <c r="I23" s="93">
        <f t="shared" si="3"/>
        <v>1505798</v>
      </c>
      <c r="J23" s="61">
        <f t="shared" si="4"/>
        <v>0.47508762795540971</v>
      </c>
      <c r="K23" s="61">
        <f t="shared" si="5"/>
        <v>0.52491237204459029</v>
      </c>
      <c r="L23" s="62">
        <f t="shared" si="6"/>
        <v>1</v>
      </c>
      <c r="M23" s="23"/>
      <c r="O23" s="91"/>
      <c r="P23" s="91"/>
    </row>
    <row r="24" spans="1:16" ht="13" customHeight="1" x14ac:dyDescent="0.35">
      <c r="A24" s="5"/>
      <c r="B24" s="42" t="s">
        <v>214</v>
      </c>
      <c r="C24" s="42"/>
      <c r="D24" s="42"/>
      <c r="E24" s="42"/>
      <c r="F24" s="60">
        <v>2</v>
      </c>
      <c r="G24" s="59">
        <v>759</v>
      </c>
      <c r="H24" s="59">
        <v>808</v>
      </c>
      <c r="I24" s="60">
        <f t="shared" si="3"/>
        <v>1567</v>
      </c>
      <c r="J24" s="61">
        <f t="shared" si="4"/>
        <v>0.4843650287172942</v>
      </c>
      <c r="K24" s="61">
        <f t="shared" si="5"/>
        <v>0.51563497128270586</v>
      </c>
      <c r="L24" s="62">
        <f t="shared" si="6"/>
        <v>1</v>
      </c>
      <c r="M24" s="23"/>
      <c r="O24" s="91"/>
      <c r="P24" s="91"/>
    </row>
    <row r="25" spans="1:16" ht="13" customHeight="1" x14ac:dyDescent="0.35">
      <c r="A25" s="5"/>
      <c r="B25" s="42" t="s">
        <v>215</v>
      </c>
      <c r="C25" s="42"/>
      <c r="D25" s="42"/>
      <c r="E25" s="42"/>
      <c r="F25" s="60">
        <v>33</v>
      </c>
      <c r="G25" s="59">
        <v>1080</v>
      </c>
      <c r="H25" s="59">
        <v>1003</v>
      </c>
      <c r="I25" s="60">
        <f t="shared" si="3"/>
        <v>2083</v>
      </c>
      <c r="J25" s="61">
        <f t="shared" si="4"/>
        <v>0.51848295727316374</v>
      </c>
      <c r="K25" s="61">
        <f t="shared" si="5"/>
        <v>0.48151704272683632</v>
      </c>
      <c r="L25" s="62">
        <f t="shared" si="6"/>
        <v>1</v>
      </c>
      <c r="M25" s="23"/>
      <c r="O25" s="91"/>
      <c r="P25" s="91"/>
    </row>
    <row r="26" spans="1:16" ht="13" customHeight="1" x14ac:dyDescent="0.35">
      <c r="A26" s="5"/>
      <c r="B26" s="42" t="s">
        <v>216</v>
      </c>
      <c r="C26" s="42"/>
      <c r="D26" s="42"/>
      <c r="E26" s="42"/>
      <c r="F26" s="60">
        <v>16</v>
      </c>
      <c r="G26" s="59">
        <v>2425</v>
      </c>
      <c r="H26" s="59">
        <v>2626</v>
      </c>
      <c r="I26" s="60">
        <f t="shared" si="3"/>
        <v>5051</v>
      </c>
      <c r="J26" s="61">
        <f t="shared" si="4"/>
        <v>0.48010294991090874</v>
      </c>
      <c r="K26" s="61">
        <f t="shared" si="5"/>
        <v>0.51989705008909126</v>
      </c>
      <c r="L26" s="62">
        <f t="shared" si="6"/>
        <v>1</v>
      </c>
      <c r="M26" s="23"/>
      <c r="O26" s="91"/>
      <c r="P26" s="91"/>
    </row>
    <row r="27" spans="1:16" ht="13" customHeight="1" x14ac:dyDescent="0.35">
      <c r="A27" s="5"/>
      <c r="B27" s="42" t="s">
        <v>217</v>
      </c>
      <c r="C27" s="42"/>
      <c r="D27" s="42"/>
      <c r="E27" s="42"/>
      <c r="F27" s="60">
        <v>10</v>
      </c>
      <c r="G27" s="36">
        <v>363</v>
      </c>
      <c r="H27" s="36">
        <v>313</v>
      </c>
      <c r="I27" s="93">
        <f t="shared" si="3"/>
        <v>676</v>
      </c>
      <c r="J27" s="61">
        <f t="shared" si="4"/>
        <v>0.53698224852071008</v>
      </c>
      <c r="K27" s="61">
        <f t="shared" si="5"/>
        <v>0.46301775147928992</v>
      </c>
      <c r="L27" s="62">
        <f t="shared" si="6"/>
        <v>1</v>
      </c>
      <c r="M27" s="23"/>
      <c r="O27" s="91"/>
      <c r="P27" s="91"/>
    </row>
    <row r="28" spans="1:16" ht="13" customHeight="1" x14ac:dyDescent="0.35">
      <c r="A28" s="5"/>
      <c r="B28" s="42" t="s">
        <v>218</v>
      </c>
      <c r="C28" s="42"/>
      <c r="D28" s="42"/>
      <c r="E28" s="42"/>
      <c r="F28" s="60">
        <v>4</v>
      </c>
      <c r="G28" s="59">
        <v>783</v>
      </c>
      <c r="H28" s="59">
        <v>850</v>
      </c>
      <c r="I28" s="60">
        <f t="shared" si="3"/>
        <v>1633</v>
      </c>
      <c r="J28" s="61">
        <f t="shared" si="4"/>
        <v>0.47948560930802203</v>
      </c>
      <c r="K28" s="61">
        <f t="shared" si="5"/>
        <v>0.52051439069197791</v>
      </c>
      <c r="L28" s="62">
        <f t="shared" si="6"/>
        <v>1</v>
      </c>
      <c r="M28" s="23"/>
      <c r="O28" s="91"/>
      <c r="P28" s="91"/>
    </row>
    <row r="29" spans="1:16" ht="13" customHeight="1" x14ac:dyDescent="0.35">
      <c r="A29" s="5"/>
      <c r="B29" s="42" t="s">
        <v>219</v>
      </c>
      <c r="C29" s="42"/>
      <c r="D29" s="42"/>
      <c r="E29" s="42"/>
      <c r="F29" s="60">
        <v>119</v>
      </c>
      <c r="G29" s="36">
        <v>28961</v>
      </c>
      <c r="H29" s="36">
        <v>32754</v>
      </c>
      <c r="I29" s="93">
        <f t="shared" si="3"/>
        <v>61715</v>
      </c>
      <c r="J29" s="61">
        <f t="shared" ref="J29:J31" si="7">G29/I29</f>
        <v>0.46927003159685654</v>
      </c>
      <c r="K29" s="61">
        <f t="shared" ref="K29:K31" si="8">H29/I29</f>
        <v>0.53072996840314346</v>
      </c>
      <c r="L29" s="62">
        <f t="shared" ref="L29:L31" si="9">J29+K29</f>
        <v>1</v>
      </c>
      <c r="M29" s="23"/>
      <c r="O29" s="91"/>
      <c r="P29" s="91"/>
    </row>
    <row r="30" spans="1:16" ht="13" customHeight="1" x14ac:dyDescent="0.35">
      <c r="A30" s="5"/>
      <c r="B30" s="42" t="s">
        <v>220</v>
      </c>
      <c r="C30" s="42"/>
      <c r="D30" s="42"/>
      <c r="E30" s="42"/>
      <c r="F30" s="60">
        <v>139</v>
      </c>
      <c r="G30" s="36">
        <v>1976</v>
      </c>
      <c r="H30" s="36">
        <v>2203</v>
      </c>
      <c r="I30" s="92">
        <f t="shared" si="3"/>
        <v>4179</v>
      </c>
      <c r="J30" s="61">
        <f t="shared" si="7"/>
        <v>0.47284039243838238</v>
      </c>
      <c r="K30" s="61">
        <f t="shared" si="8"/>
        <v>0.52715960756161762</v>
      </c>
      <c r="L30" s="62">
        <f t="shared" si="9"/>
        <v>1</v>
      </c>
      <c r="M30" s="23"/>
      <c r="O30" s="91"/>
      <c r="P30" s="91"/>
    </row>
    <row r="31" spans="1:16" ht="13" customHeight="1" x14ac:dyDescent="0.35">
      <c r="A31" s="5"/>
      <c r="B31" s="42" t="s">
        <v>221</v>
      </c>
      <c r="C31" s="42"/>
      <c r="D31" s="42"/>
      <c r="E31" s="42"/>
      <c r="F31" s="60">
        <v>6516</v>
      </c>
      <c r="G31" s="59">
        <v>92718</v>
      </c>
      <c r="H31" s="59">
        <v>102821</v>
      </c>
      <c r="I31" s="60">
        <f t="shared" si="3"/>
        <v>195539</v>
      </c>
      <c r="J31" s="61">
        <f t="shared" si="7"/>
        <v>0.47416627884974355</v>
      </c>
      <c r="K31" s="61">
        <f t="shared" si="8"/>
        <v>0.52583372115025651</v>
      </c>
      <c r="L31" s="62">
        <f t="shared" si="9"/>
        <v>1</v>
      </c>
      <c r="M31" s="23"/>
      <c r="O31" s="91"/>
      <c r="P31" s="91"/>
    </row>
    <row r="32" spans="1:16" ht="13" customHeight="1" x14ac:dyDescent="0.35">
      <c r="A32" s="5"/>
      <c r="B32" s="43" t="s">
        <v>9</v>
      </c>
      <c r="C32" s="44"/>
      <c r="D32" s="44"/>
      <c r="E32" s="44"/>
      <c r="F32" s="68">
        <f>SUM(F15:F31)</f>
        <v>7006</v>
      </c>
      <c r="G32" s="68">
        <f t="shared" ref="G32:I32" si="10">SUM(G15:G31)</f>
        <v>853954</v>
      </c>
      <c r="H32" s="68">
        <f t="shared" si="10"/>
        <v>944855</v>
      </c>
      <c r="I32" s="68">
        <f t="shared" si="10"/>
        <v>1798809</v>
      </c>
      <c r="J32" s="73">
        <f t="shared" ref="J32" si="11">G32/I32</f>
        <v>0.4747330038931315</v>
      </c>
      <c r="K32" s="73">
        <f t="shared" ref="K32" si="12">H32/I32</f>
        <v>0.52526699610686844</v>
      </c>
      <c r="L32" s="73">
        <f>SUM(J32:K32)</f>
        <v>1</v>
      </c>
      <c r="M32" s="25"/>
      <c r="O32" s="91"/>
      <c r="P32" s="91"/>
    </row>
    <row r="33" spans="1:13" ht="6" customHeight="1" thickBot="1" x14ac:dyDescent="0.4">
      <c r="A33" s="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5"/>
    </row>
    <row r="34" spans="1:13" ht="12" customHeight="1" x14ac:dyDescent="0.25">
      <c r="A34" s="5"/>
      <c r="B34" s="48" t="s">
        <v>161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5"/>
    </row>
    <row r="35" spans="1:13" ht="12" customHeight="1" x14ac:dyDescent="0.25">
      <c r="A35" s="5"/>
      <c r="B35" s="47" t="s">
        <v>65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5"/>
    </row>
    <row r="36" spans="1:13" ht="12" customHeight="1" x14ac:dyDescent="0.25">
      <c r="A36" s="5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5"/>
    </row>
    <row r="37" spans="1:13" ht="12" customHeight="1" x14ac:dyDescent="0.25">
      <c r="A37" s="5"/>
      <c r="B37" s="4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5"/>
    </row>
    <row r="38" spans="1:13" ht="12" customHeight="1" x14ac:dyDescent="0.25">
      <c r="A38" s="5"/>
      <c r="B38" s="4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5"/>
    </row>
    <row r="39" spans="1:13" ht="6" customHeight="1" x14ac:dyDescent="0.35">
      <c r="A39" s="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5"/>
    </row>
    <row r="40" spans="1:13" ht="12" customHeight="1" x14ac:dyDescent="0.35">
      <c r="A40" s="5"/>
      <c r="B40" s="50"/>
      <c r="C40" s="28"/>
      <c r="D40" s="28"/>
      <c r="E40" s="28"/>
      <c r="F40" s="28"/>
      <c r="G40" s="49"/>
      <c r="H40" s="49"/>
      <c r="I40" s="49"/>
      <c r="J40" s="49"/>
      <c r="K40" s="49"/>
      <c r="L40" s="49"/>
      <c r="M40" s="35"/>
    </row>
    <row r="41" spans="1:13" ht="12" customHeight="1" x14ac:dyDescent="0.35">
      <c r="A41" s="5"/>
      <c r="B41" s="50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5"/>
    </row>
    <row r="42" spans="1:13" ht="12" customHeight="1" x14ac:dyDescent="0.35">
      <c r="A42" s="5"/>
      <c r="B42" s="50"/>
      <c r="C42" s="50"/>
      <c r="D42" s="28"/>
      <c r="E42" s="28"/>
      <c r="F42" s="28"/>
      <c r="G42" s="28"/>
      <c r="H42" s="28"/>
      <c r="I42" s="28"/>
      <c r="J42" s="28"/>
      <c r="K42" s="28"/>
      <c r="L42" s="28"/>
      <c r="M42" s="5"/>
    </row>
    <row r="43" spans="1:13" ht="12" customHeight="1" x14ac:dyDescent="0.35">
      <c r="A43" s="5"/>
      <c r="B43" s="50"/>
      <c r="C43" s="51"/>
      <c r="D43" s="28"/>
      <c r="E43" s="28"/>
      <c r="F43" s="28"/>
      <c r="G43" s="28"/>
      <c r="H43" s="28"/>
      <c r="I43" s="28"/>
      <c r="J43" s="28"/>
      <c r="K43" s="28"/>
      <c r="L43" s="28"/>
      <c r="M43" s="5"/>
    </row>
    <row r="44" spans="1:13" ht="12" customHeight="1" x14ac:dyDescent="0.35">
      <c r="A44" s="5"/>
      <c r="B44" s="50"/>
      <c r="C44" s="50"/>
      <c r="D44" s="28"/>
      <c r="E44" s="28"/>
      <c r="F44" s="28"/>
      <c r="G44" s="28"/>
      <c r="H44" s="28"/>
      <c r="I44" s="28"/>
      <c r="J44" s="28"/>
      <c r="K44" s="28"/>
      <c r="L44" s="28"/>
      <c r="M44" s="5"/>
    </row>
    <row r="45" spans="1:13" ht="12" customHeight="1" x14ac:dyDescent="0.35">
      <c r="A45" s="5"/>
      <c r="B45" s="50"/>
      <c r="C45" s="50"/>
      <c r="D45" s="28"/>
      <c r="E45" s="28"/>
      <c r="F45" s="28"/>
      <c r="G45" s="28"/>
      <c r="H45" s="28"/>
      <c r="I45" s="28"/>
      <c r="J45" s="28"/>
      <c r="K45" s="28"/>
      <c r="L45" s="28"/>
      <c r="M45" s="5"/>
    </row>
    <row r="46" spans="1:13" ht="12" customHeight="1" x14ac:dyDescent="0.35">
      <c r="A46" s="5"/>
      <c r="B46" s="50"/>
      <c r="C46" s="50"/>
      <c r="D46" s="28"/>
      <c r="E46" s="28"/>
      <c r="F46" s="28"/>
      <c r="G46" s="28"/>
      <c r="H46" s="28"/>
      <c r="I46" s="28"/>
      <c r="J46" s="28"/>
      <c r="K46" s="28"/>
      <c r="L46" s="28"/>
      <c r="M46" s="5"/>
    </row>
    <row r="47" spans="1:13" ht="12" customHeight="1" x14ac:dyDescent="0.35">
      <c r="A47" s="5"/>
      <c r="B47" s="50"/>
      <c r="C47" s="50"/>
      <c r="D47" s="28"/>
      <c r="E47" s="28"/>
      <c r="F47" s="28"/>
      <c r="G47" s="28"/>
      <c r="H47" s="28"/>
      <c r="I47" s="28"/>
      <c r="J47" s="28"/>
      <c r="K47" s="28"/>
      <c r="L47" s="28"/>
      <c r="M47" s="5"/>
    </row>
    <row r="48" spans="1:13" ht="12" customHeight="1" x14ac:dyDescent="0.35">
      <c r="A48" s="5"/>
      <c r="B48" s="50"/>
      <c r="C48" s="50"/>
      <c r="D48" s="28"/>
      <c r="E48" s="28"/>
      <c r="F48" s="28"/>
      <c r="G48" s="28"/>
      <c r="H48" s="28"/>
      <c r="I48" s="28"/>
      <c r="J48" s="28"/>
      <c r="K48" s="28"/>
      <c r="L48" s="28"/>
      <c r="M48" s="5"/>
    </row>
    <row r="49" spans="1:13" ht="12" customHeight="1" x14ac:dyDescent="0.35">
      <c r="A49" s="5"/>
      <c r="B49" s="50"/>
      <c r="C49" s="50"/>
      <c r="D49" s="28"/>
      <c r="E49" s="28"/>
      <c r="F49" s="28"/>
      <c r="G49" s="28"/>
      <c r="H49" s="28"/>
      <c r="I49" s="28"/>
      <c r="J49" s="28"/>
      <c r="K49" s="28"/>
      <c r="L49" s="28"/>
      <c r="M49" s="5"/>
    </row>
    <row r="50" spans="1:13" ht="12" customHeight="1" x14ac:dyDescent="0.35">
      <c r="A50" s="5"/>
      <c r="B50" s="50"/>
      <c r="C50" s="50"/>
      <c r="D50" s="28"/>
      <c r="E50" s="28"/>
      <c r="F50" s="28"/>
      <c r="G50" s="28"/>
      <c r="H50" s="28"/>
      <c r="I50" s="28"/>
      <c r="J50" s="28"/>
      <c r="K50" s="28"/>
      <c r="L50" s="28"/>
      <c r="M50" s="5"/>
    </row>
    <row r="51" spans="1:13" ht="12" customHeight="1" x14ac:dyDescent="0.35"/>
    <row r="52" spans="1:13" ht="12" customHeight="1" x14ac:dyDescent="0.35"/>
    <row r="53" spans="1:13" ht="13" customHeight="1" x14ac:dyDescent="0.35"/>
    <row r="183" spans="5:19" x14ac:dyDescent="0.35"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5:19" x14ac:dyDescent="0.35"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5:19" x14ac:dyDescent="0.35"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5:19" x14ac:dyDescent="0.35"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5:19" x14ac:dyDescent="0.35"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5:19" x14ac:dyDescent="0.35"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5:19" x14ac:dyDescent="0.35"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5:19" x14ac:dyDescent="0.35"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7"/>
    </row>
    <row r="191" spans="5:19" x14ac:dyDescent="0.35">
      <c r="E191" s="18"/>
      <c r="F191" s="18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8"/>
      <c r="R191" s="18"/>
      <c r="S191" s="18"/>
    </row>
    <row r="192" spans="5:19" x14ac:dyDescent="0.35">
      <c r="E192" s="18"/>
      <c r="F192" s="18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8"/>
      <c r="R192" s="18"/>
      <c r="S192" s="18"/>
    </row>
    <row r="193" spans="5:19" x14ac:dyDescent="0.35">
      <c r="E193" s="18"/>
      <c r="F193" s="18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8"/>
      <c r="R193" s="18"/>
      <c r="S193" s="18"/>
    </row>
    <row r="194" spans="5:19" x14ac:dyDescent="0.35">
      <c r="E194" s="18"/>
      <c r="F194" s="18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8"/>
      <c r="R194" s="18"/>
      <c r="S194" s="18"/>
    </row>
    <row r="195" spans="5:19" x14ac:dyDescent="0.35">
      <c r="E195" s="18"/>
      <c r="F195" s="18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8"/>
      <c r="R195" s="18"/>
      <c r="S195" s="18"/>
    </row>
    <row r="196" spans="5:19" x14ac:dyDescent="0.35">
      <c r="E196" s="18"/>
      <c r="F196" s="18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8"/>
      <c r="R196" s="18"/>
      <c r="S196" s="18"/>
    </row>
    <row r="197" spans="5:19" x14ac:dyDescent="0.35">
      <c r="E197" s="18"/>
      <c r="F197" s="18"/>
      <c r="G197" s="17"/>
      <c r="H197" s="17"/>
      <c r="I197" s="17"/>
      <c r="J197" s="17"/>
      <c r="K197" s="17"/>
      <c r="L197" s="17"/>
      <c r="M197" s="17"/>
      <c r="N197" s="17"/>
      <c r="O197" s="16"/>
      <c r="P197" s="16"/>
      <c r="Q197" s="18"/>
      <c r="R197" s="18"/>
      <c r="S197" s="18"/>
    </row>
    <row r="198" spans="5:19" x14ac:dyDescent="0.2">
      <c r="E198" s="18"/>
      <c r="F198" s="18"/>
      <c r="G198" s="17"/>
      <c r="H198" s="53">
        <v>314585</v>
      </c>
      <c r="I198" s="53">
        <v>372586</v>
      </c>
      <c r="J198" s="53">
        <v>139342</v>
      </c>
      <c r="K198" s="53">
        <v>0</v>
      </c>
      <c r="L198" s="53">
        <f>SUM(H198:K198)</f>
        <v>826513</v>
      </c>
      <c r="M198" s="54"/>
      <c r="N198" s="17"/>
      <c r="O198" s="16"/>
      <c r="P198" s="16"/>
      <c r="Q198" s="18"/>
      <c r="R198" s="18"/>
      <c r="S198" s="18"/>
    </row>
    <row r="199" spans="5:19" x14ac:dyDescent="0.35">
      <c r="E199" s="18"/>
      <c r="F199" s="18"/>
      <c r="G199" s="17"/>
      <c r="H199" s="17"/>
      <c r="I199" s="17"/>
      <c r="J199" s="17"/>
      <c r="K199" s="17"/>
      <c r="L199" s="17"/>
      <c r="M199" s="17"/>
      <c r="N199" s="17"/>
      <c r="O199" s="16"/>
      <c r="P199" s="16"/>
      <c r="Q199" s="18"/>
      <c r="R199" s="18"/>
      <c r="S199" s="18"/>
    </row>
    <row r="200" spans="5:19" x14ac:dyDescent="0.35">
      <c r="E200" s="18"/>
      <c r="F200" s="18"/>
      <c r="G200" s="17"/>
      <c r="H200" s="17"/>
      <c r="I200" s="17"/>
      <c r="J200" s="17"/>
      <c r="K200" s="17"/>
      <c r="L200" s="17"/>
      <c r="M200" s="17"/>
      <c r="N200" s="17"/>
      <c r="O200" s="16"/>
      <c r="P200" s="16"/>
      <c r="Q200" s="18"/>
      <c r="R200" s="18"/>
      <c r="S200" s="18"/>
    </row>
    <row r="201" spans="5:19" x14ac:dyDescent="0.35">
      <c r="E201" s="18"/>
      <c r="F201" s="18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8"/>
      <c r="R201" s="18"/>
      <c r="S201" s="18"/>
    </row>
    <row r="202" spans="5:19" x14ac:dyDescent="0.35">
      <c r="E202" s="18"/>
      <c r="F202" s="18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8"/>
      <c r="R202" s="18"/>
      <c r="S202" s="18"/>
    </row>
    <row r="203" spans="5:19" x14ac:dyDescent="0.35">
      <c r="G203" s="16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6"/>
    </row>
    <row r="204" spans="5:19" x14ac:dyDescent="0.35">
      <c r="G204" s="16"/>
      <c r="H204" s="17"/>
      <c r="I204" s="17"/>
      <c r="J204" s="17"/>
      <c r="K204" s="17"/>
      <c r="L204" s="17"/>
      <c r="M204" s="17"/>
      <c r="N204" s="17"/>
      <c r="O204" s="17"/>
      <c r="P204" s="16"/>
      <c r="Q204" s="16"/>
      <c r="R204" s="16"/>
    </row>
    <row r="205" spans="5:19" x14ac:dyDescent="0.35">
      <c r="G205" s="16"/>
      <c r="H205" s="17"/>
      <c r="I205" s="17"/>
      <c r="J205" s="17"/>
      <c r="K205" s="17"/>
      <c r="L205" s="17"/>
      <c r="M205" s="17"/>
      <c r="N205" s="17"/>
      <c r="O205" s="17"/>
      <c r="P205" s="16"/>
      <c r="Q205" s="16"/>
      <c r="R205" s="16"/>
    </row>
    <row r="206" spans="5:19" x14ac:dyDescent="0.35">
      <c r="G206" s="16"/>
      <c r="H206" s="17"/>
      <c r="I206" s="17"/>
      <c r="J206" s="17"/>
      <c r="K206" s="17"/>
      <c r="L206" s="17"/>
      <c r="M206" s="17"/>
      <c r="N206" s="17"/>
      <c r="O206" s="17"/>
      <c r="P206" s="16"/>
      <c r="Q206" s="16"/>
      <c r="R206" s="16"/>
    </row>
    <row r="207" spans="5:19" x14ac:dyDescent="0.35"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5:19" x14ac:dyDescent="0.35"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</sheetData>
  <mergeCells count="4">
    <mergeCell ref="G13:I13"/>
    <mergeCell ref="J13:L13"/>
    <mergeCell ref="G12:L12"/>
    <mergeCell ref="F12:F14"/>
  </mergeCells>
  <conditionalFormatting sqref="F15:F31">
    <cfRule type="expression" dxfId="122" priority="1" stopIfTrue="1">
      <formula>F15=""</formula>
    </cfRule>
  </conditionalFormatting>
  <conditionalFormatting sqref="G23:H23">
    <cfRule type="expression" dxfId="121" priority="12" stopIfTrue="1">
      <formula>G23=""</formula>
    </cfRule>
  </conditionalFormatting>
  <conditionalFormatting sqref="G27:H31">
    <cfRule type="expression" dxfId="120" priority="26" stopIfTrue="1">
      <formula>G27=""</formula>
    </cfRule>
  </conditionalFormatting>
  <conditionalFormatting sqref="G24:I26">
    <cfRule type="expression" dxfId="119" priority="15" stopIfTrue="1">
      <formula>G24=""</formula>
    </cfRule>
  </conditionalFormatting>
  <conditionalFormatting sqref="G15:K19 G20:I22 J20:K31">
    <cfRule type="expression" dxfId="118" priority="16" stopIfTrue="1">
      <formula>G15=""</formula>
    </cfRule>
  </conditionalFormatting>
  <conditionalFormatting sqref="I23">
    <cfRule type="cellIs" dxfId="117" priority="2" stopIfTrue="1" operator="equal">
      <formula>""</formula>
    </cfRule>
    <cfRule type="cellIs" dxfId="116" priority="3" stopIfTrue="1" operator="equal">
      <formula>""" """</formula>
    </cfRule>
    <cfRule type="cellIs" dxfId="115" priority="4" stopIfTrue="1" operator="equal">
      <formula>""""""</formula>
    </cfRule>
  </conditionalFormatting>
  <conditionalFormatting sqref="I27">
    <cfRule type="cellIs" dxfId="114" priority="5" stopIfTrue="1" operator="equal">
      <formula>""</formula>
    </cfRule>
    <cfRule type="cellIs" dxfId="113" priority="6" stopIfTrue="1" operator="equal">
      <formula>""" """</formula>
    </cfRule>
    <cfRule type="cellIs" dxfId="112" priority="7" stopIfTrue="1" operator="equal">
      <formula>""""""</formula>
    </cfRule>
  </conditionalFormatting>
  <conditionalFormatting sqref="I28">
    <cfRule type="expression" dxfId="111" priority="41" stopIfTrue="1">
      <formula>I28=""</formula>
    </cfRule>
  </conditionalFormatting>
  <conditionalFormatting sqref="I29">
    <cfRule type="cellIs" dxfId="110" priority="20" stopIfTrue="1" operator="equal">
      <formula>""</formula>
    </cfRule>
    <cfRule type="cellIs" dxfId="109" priority="21" stopIfTrue="1" operator="equal">
      <formula>""" """</formula>
    </cfRule>
    <cfRule type="cellIs" dxfId="108" priority="22" stopIfTrue="1" operator="equal">
      <formula>""""""</formula>
    </cfRule>
  </conditionalFormatting>
  <conditionalFormatting sqref="I30:I31">
    <cfRule type="expression" dxfId="107" priority="35" stopIfTrue="1">
      <formula>I30=""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I15:K19 I29:K31 I20:I28 J20:L28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93F0-2E60-4AFF-A87A-6397CF862E41}">
  <dimension ref="A1:V202"/>
  <sheetViews>
    <sheetView zoomScaleNormal="100" workbookViewId="0">
      <pane xSplit="2" ySplit="14" topLeftCell="C15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1" style="7" customWidth="1"/>
    <col min="3" max="3" width="7.81640625" style="7" customWidth="1"/>
    <col min="4" max="4" width="9.453125" style="7" customWidth="1"/>
    <col min="5" max="5" width="8.54296875" style="7" customWidth="1"/>
    <col min="6" max="6" width="15.453125" style="7" customWidth="1"/>
    <col min="7" max="7" width="26.81640625" style="7" customWidth="1"/>
    <col min="8" max="9" width="9.26953125" style="7" bestFit="1" customWidth="1"/>
    <col min="10" max="15" width="10.7265625" style="7" customWidth="1"/>
    <col min="16" max="17" width="5.26953125" style="7" customWidth="1"/>
    <col min="18" max="16384" width="8.7265625" style="7"/>
  </cols>
  <sheetData>
    <row r="1" spans="1:20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19"/>
      <c r="S1" s="19"/>
    </row>
    <row r="2" spans="1:20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19"/>
      <c r="S2" s="19"/>
    </row>
    <row r="3" spans="1:20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19"/>
      <c r="S3" s="19"/>
    </row>
    <row r="4" spans="1:20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18"/>
    </row>
    <row r="5" spans="1:20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ht="15.75" customHeight="1" x14ac:dyDescent="0.35">
      <c r="A6" s="5"/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9"/>
    </row>
    <row r="7" spans="1:20" ht="15.75" customHeight="1" x14ac:dyDescent="0.35">
      <c r="A7" s="5"/>
      <c r="B7" s="12"/>
      <c r="C7" s="34" t="s">
        <v>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0" ht="15.75" customHeight="1" x14ac:dyDescent="0.35">
      <c r="A8" s="5"/>
      <c r="B8" s="12"/>
      <c r="C8" s="55" t="s">
        <v>158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0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ht="18.75" customHeight="1" x14ac:dyDescent="0.35">
      <c r="A10" s="5"/>
      <c r="B10" s="10"/>
      <c r="C10" s="37" t="s">
        <v>234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6"/>
    </row>
    <row r="11" spans="1:20" ht="6" customHeight="1" x14ac:dyDescent="0.35">
      <c r="A11" s="5"/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6"/>
    </row>
    <row r="12" spans="1:20" ht="14.25" customHeight="1" x14ac:dyDescent="0.35">
      <c r="A12" s="5"/>
      <c r="B12" s="11"/>
      <c r="C12" s="30"/>
      <c r="D12" s="30"/>
      <c r="E12" s="30"/>
      <c r="F12" s="30"/>
      <c r="G12" s="5"/>
      <c r="H12" s="5"/>
      <c r="I12" s="5"/>
      <c r="J12" s="131" t="s">
        <v>203</v>
      </c>
      <c r="K12" s="143"/>
      <c r="L12" s="143"/>
      <c r="M12" s="144"/>
      <c r="N12" s="144"/>
      <c r="O12" s="144"/>
      <c r="P12" s="6"/>
    </row>
    <row r="13" spans="1:20" ht="14.25" customHeight="1" x14ac:dyDescent="0.35">
      <c r="A13" s="5"/>
      <c r="B13" s="11"/>
      <c r="C13" s="30"/>
      <c r="D13" s="30"/>
      <c r="E13" s="30"/>
      <c r="F13" s="30"/>
      <c r="G13" s="5"/>
      <c r="H13" s="5"/>
      <c r="I13" s="5"/>
      <c r="J13" s="145" t="s">
        <v>93</v>
      </c>
      <c r="K13" s="146"/>
      <c r="L13" s="147"/>
      <c r="M13" s="145" t="s">
        <v>94</v>
      </c>
      <c r="N13" s="146" t="s">
        <v>68</v>
      </c>
      <c r="O13" s="146" t="s">
        <v>9</v>
      </c>
      <c r="P13" s="6"/>
    </row>
    <row r="14" spans="1:20" ht="26" x14ac:dyDescent="0.35">
      <c r="A14" s="5"/>
      <c r="B14" s="5"/>
      <c r="C14" s="63" t="s">
        <v>133</v>
      </c>
      <c r="D14" s="40"/>
      <c r="E14" s="40"/>
      <c r="F14" s="40"/>
      <c r="G14" s="80" t="s">
        <v>130</v>
      </c>
      <c r="H14" s="80" t="s">
        <v>131</v>
      </c>
      <c r="I14" s="80" t="s">
        <v>132</v>
      </c>
      <c r="J14" s="80" t="s">
        <v>95</v>
      </c>
      <c r="K14" s="80" t="s">
        <v>96</v>
      </c>
      <c r="L14" s="80" t="s">
        <v>9</v>
      </c>
      <c r="M14" s="80" t="s">
        <v>95</v>
      </c>
      <c r="N14" s="80" t="s">
        <v>96</v>
      </c>
      <c r="O14" s="81" t="s">
        <v>9</v>
      </c>
      <c r="P14" s="27"/>
    </row>
    <row r="15" spans="1:20" ht="23.25" customHeight="1" x14ac:dyDescent="0.35">
      <c r="A15" s="5"/>
      <c r="B15" s="11"/>
      <c r="C15" s="150" t="s">
        <v>176</v>
      </c>
      <c r="D15" s="151"/>
      <c r="E15" s="151"/>
      <c r="F15" s="151"/>
      <c r="G15" s="106" t="s">
        <v>172</v>
      </c>
      <c r="H15" s="114">
        <v>45005</v>
      </c>
      <c r="I15" s="114">
        <v>45402</v>
      </c>
      <c r="J15" s="108">
        <v>350597</v>
      </c>
      <c r="K15" s="108">
        <v>394658</v>
      </c>
      <c r="L15" s="120">
        <f t="shared" ref="L15:L21" si="0">J15+K15</f>
        <v>745255</v>
      </c>
      <c r="M15" s="88">
        <f t="shared" ref="M15:M21" si="1">J15/L15</f>
        <v>0.47043897726281608</v>
      </c>
      <c r="N15" s="88">
        <f t="shared" ref="N15:N21" si="2">K15/L15</f>
        <v>0.52956102273718386</v>
      </c>
      <c r="O15" s="122">
        <f t="shared" ref="O15:O21" si="3">L15/L15</f>
        <v>1</v>
      </c>
      <c r="P15" s="23"/>
    </row>
    <row r="16" spans="1:20" ht="13" customHeight="1" x14ac:dyDescent="0.35">
      <c r="A16" s="5"/>
      <c r="B16" s="11"/>
      <c r="C16" s="100" t="s">
        <v>162</v>
      </c>
      <c r="D16" s="107"/>
      <c r="E16" s="107"/>
      <c r="F16" s="107"/>
      <c r="G16" s="101" t="s">
        <v>171</v>
      </c>
      <c r="H16" s="115">
        <v>45379</v>
      </c>
      <c r="I16" s="115">
        <v>45657</v>
      </c>
      <c r="J16" s="109">
        <v>81251</v>
      </c>
      <c r="K16" s="109">
        <v>88977</v>
      </c>
      <c r="L16" s="121">
        <f t="shared" si="0"/>
        <v>170228</v>
      </c>
      <c r="M16" s="113">
        <f t="shared" si="1"/>
        <v>0.47730690603191012</v>
      </c>
      <c r="N16" s="113">
        <f t="shared" si="2"/>
        <v>0.52269309396808983</v>
      </c>
      <c r="O16" s="123">
        <f t="shared" si="3"/>
        <v>1</v>
      </c>
      <c r="P16" s="24"/>
    </row>
    <row r="17" spans="1:16" ht="13" customHeight="1" x14ac:dyDescent="0.35">
      <c r="A17" s="5"/>
      <c r="B17" s="5"/>
      <c r="C17" s="56" t="s">
        <v>156</v>
      </c>
      <c r="D17" s="56"/>
      <c r="E17" s="56"/>
      <c r="F17" s="106"/>
      <c r="G17" s="106" t="s">
        <v>149</v>
      </c>
      <c r="H17" s="114">
        <v>45117</v>
      </c>
      <c r="I17" s="114">
        <v>45469</v>
      </c>
      <c r="J17" s="108">
        <v>42310</v>
      </c>
      <c r="K17" s="108">
        <v>44066</v>
      </c>
      <c r="L17" s="120">
        <f t="shared" si="0"/>
        <v>86376</v>
      </c>
      <c r="M17" s="88">
        <f t="shared" si="1"/>
        <v>0.48983513939057144</v>
      </c>
      <c r="N17" s="88">
        <f t="shared" si="2"/>
        <v>0.51016486060942856</v>
      </c>
      <c r="O17" s="122">
        <f t="shared" si="3"/>
        <v>1</v>
      </c>
      <c r="P17" s="23"/>
    </row>
    <row r="18" spans="1:16" ht="13" customHeight="1" x14ac:dyDescent="0.35">
      <c r="A18" s="5"/>
      <c r="B18" s="5"/>
      <c r="C18" s="100" t="s">
        <v>163</v>
      </c>
      <c r="D18" s="107"/>
      <c r="E18" s="107"/>
      <c r="F18" s="107"/>
      <c r="G18" s="101" t="s">
        <v>149</v>
      </c>
      <c r="H18" s="115">
        <v>45106</v>
      </c>
      <c r="I18" s="115">
        <v>45466</v>
      </c>
      <c r="J18" s="109">
        <v>42114</v>
      </c>
      <c r="K18" s="109">
        <v>43857</v>
      </c>
      <c r="L18" s="121">
        <f t="shared" si="0"/>
        <v>85971</v>
      </c>
      <c r="M18" s="113">
        <f t="shared" si="1"/>
        <v>0.48986286073210733</v>
      </c>
      <c r="N18" s="113">
        <f t="shared" si="2"/>
        <v>0.51013713926789261</v>
      </c>
      <c r="O18" s="123">
        <f t="shared" si="3"/>
        <v>1</v>
      </c>
      <c r="P18" s="24"/>
    </row>
    <row r="19" spans="1:16" ht="23.25" customHeight="1" x14ac:dyDescent="0.35">
      <c r="A19" s="5"/>
      <c r="B19" s="11"/>
      <c r="C19" s="56" t="s">
        <v>177</v>
      </c>
      <c r="D19" s="56"/>
      <c r="E19" s="56"/>
      <c r="F19" s="56"/>
      <c r="G19" s="106" t="s">
        <v>172</v>
      </c>
      <c r="H19" s="114">
        <v>45561</v>
      </c>
      <c r="I19" s="114">
        <v>45669</v>
      </c>
      <c r="J19" s="108">
        <v>32607</v>
      </c>
      <c r="K19" s="108">
        <v>36672</v>
      </c>
      <c r="L19" s="120">
        <f t="shared" si="0"/>
        <v>69279</v>
      </c>
      <c r="M19" s="88">
        <f t="shared" si="1"/>
        <v>0.47066210539990472</v>
      </c>
      <c r="N19" s="88">
        <f t="shared" si="2"/>
        <v>0.52933789460009528</v>
      </c>
      <c r="O19" s="122">
        <f t="shared" si="3"/>
        <v>1</v>
      </c>
      <c r="P19" s="23"/>
    </row>
    <row r="20" spans="1:16" ht="13" customHeight="1" x14ac:dyDescent="0.35">
      <c r="A20" s="5"/>
      <c r="B20" s="5"/>
      <c r="C20" s="100" t="s">
        <v>188</v>
      </c>
      <c r="D20" s="100"/>
      <c r="E20" s="100"/>
      <c r="F20" s="100"/>
      <c r="G20" s="101" t="s">
        <v>149</v>
      </c>
      <c r="H20" s="115">
        <v>45488</v>
      </c>
      <c r="I20" s="115">
        <v>45838</v>
      </c>
      <c r="J20" s="110">
        <v>30769</v>
      </c>
      <c r="K20" s="110">
        <v>32089</v>
      </c>
      <c r="L20" s="121">
        <f t="shared" si="0"/>
        <v>62858</v>
      </c>
      <c r="M20" s="113">
        <f>J20/L20</f>
        <v>0.48950014317986573</v>
      </c>
      <c r="N20" s="113">
        <f t="shared" si="2"/>
        <v>0.51049985682013432</v>
      </c>
      <c r="O20" s="123">
        <f t="shared" si="3"/>
        <v>1</v>
      </c>
      <c r="P20" s="22"/>
    </row>
    <row r="21" spans="1:16" ht="13" customHeight="1" x14ac:dyDescent="0.35">
      <c r="A21" s="5"/>
      <c r="B21" s="5"/>
      <c r="C21" s="56" t="s">
        <v>164</v>
      </c>
      <c r="D21" s="56"/>
      <c r="E21" s="56"/>
      <c r="F21" s="56"/>
      <c r="G21" s="106" t="s">
        <v>149</v>
      </c>
      <c r="H21" s="114">
        <v>45488</v>
      </c>
      <c r="I21" s="114">
        <v>45838</v>
      </c>
      <c r="J21" s="108">
        <v>30769</v>
      </c>
      <c r="K21" s="108">
        <v>32089</v>
      </c>
      <c r="L21" s="120">
        <f t="shared" si="0"/>
        <v>62858</v>
      </c>
      <c r="M21" s="88">
        <f t="shared" si="1"/>
        <v>0.48950014317986573</v>
      </c>
      <c r="N21" s="88">
        <f t="shared" si="2"/>
        <v>0.51049985682013432</v>
      </c>
      <c r="O21" s="122">
        <f t="shared" si="3"/>
        <v>1</v>
      </c>
      <c r="P21" s="23"/>
    </row>
    <row r="22" spans="1:16" ht="23.25" customHeight="1" x14ac:dyDescent="0.35">
      <c r="A22" s="5"/>
      <c r="B22" s="5"/>
      <c r="C22" s="148" t="s">
        <v>166</v>
      </c>
      <c r="D22" s="149"/>
      <c r="E22" s="149"/>
      <c r="F22" s="149"/>
      <c r="G22" s="101" t="s">
        <v>175</v>
      </c>
      <c r="H22" s="111">
        <v>45351</v>
      </c>
      <c r="I22" s="111">
        <v>45657</v>
      </c>
      <c r="J22" s="110">
        <v>25171</v>
      </c>
      <c r="K22" s="110">
        <v>30568</v>
      </c>
      <c r="L22" s="121">
        <f t="shared" ref="L22" si="4">J22+K22</f>
        <v>55739</v>
      </c>
      <c r="M22" s="113">
        <f>J22/L22</f>
        <v>0.45158686018766037</v>
      </c>
      <c r="N22" s="113">
        <f t="shared" ref="N22" si="5">K22/L22</f>
        <v>0.54841313981233963</v>
      </c>
      <c r="O22" s="123">
        <f t="shared" ref="O22" si="6">L22/L22</f>
        <v>1</v>
      </c>
      <c r="P22" s="23"/>
    </row>
    <row r="23" spans="1:16" ht="13" customHeight="1" x14ac:dyDescent="0.35">
      <c r="A23" s="5"/>
      <c r="B23" s="5"/>
      <c r="C23" s="56" t="s">
        <v>165</v>
      </c>
      <c r="D23" s="56"/>
      <c r="E23" s="56"/>
      <c r="F23" s="56"/>
      <c r="G23" s="106" t="s">
        <v>171</v>
      </c>
      <c r="H23" s="114">
        <v>44881</v>
      </c>
      <c r="I23" s="114">
        <v>45392</v>
      </c>
      <c r="J23" s="108">
        <v>16239</v>
      </c>
      <c r="K23" s="108">
        <v>17620</v>
      </c>
      <c r="L23" s="120">
        <f>J23+K23</f>
        <v>33859</v>
      </c>
      <c r="M23" s="88">
        <f>J23/L23</f>
        <v>0.47960660385717241</v>
      </c>
      <c r="N23" s="88">
        <f>K23/L23</f>
        <v>0.52039339614282765</v>
      </c>
      <c r="O23" s="122">
        <f>L23/L23</f>
        <v>1</v>
      </c>
      <c r="P23" s="23"/>
    </row>
    <row r="24" spans="1:16" ht="23.25" customHeight="1" x14ac:dyDescent="0.35">
      <c r="A24" s="5"/>
      <c r="B24" s="5"/>
      <c r="C24" s="148" t="s">
        <v>178</v>
      </c>
      <c r="D24" s="149"/>
      <c r="E24" s="149"/>
      <c r="F24" s="149"/>
      <c r="G24" s="101" t="s">
        <v>172</v>
      </c>
      <c r="H24" s="115">
        <v>45553</v>
      </c>
      <c r="I24" s="115">
        <v>45606</v>
      </c>
      <c r="J24" s="110">
        <v>10353</v>
      </c>
      <c r="K24" s="110">
        <v>11664</v>
      </c>
      <c r="L24" s="121">
        <f t="shared" ref="L24:L31" si="7">J24+K24</f>
        <v>22017</v>
      </c>
      <c r="M24" s="113">
        <f t="shared" ref="M24:M30" si="8">J24/L24</f>
        <v>0.47022755143752554</v>
      </c>
      <c r="N24" s="113">
        <f t="shared" ref="N24:N31" si="9">K24/L24</f>
        <v>0.52977244856247441</v>
      </c>
      <c r="O24" s="123">
        <f t="shared" ref="O24:O31" si="10">L24/L24</f>
        <v>1</v>
      </c>
      <c r="P24" s="23"/>
    </row>
    <row r="25" spans="1:16" ht="13" customHeight="1" x14ac:dyDescent="0.35">
      <c r="A25" s="5"/>
      <c r="B25" s="5"/>
      <c r="C25" s="56" t="s">
        <v>179</v>
      </c>
      <c r="D25" s="56"/>
      <c r="E25" s="56"/>
      <c r="F25" s="56"/>
      <c r="G25" s="106" t="s">
        <v>173</v>
      </c>
      <c r="H25" s="114">
        <v>45505</v>
      </c>
      <c r="I25" s="114">
        <v>45535</v>
      </c>
      <c r="J25" s="108">
        <v>8881</v>
      </c>
      <c r="K25" s="108">
        <v>9537</v>
      </c>
      <c r="L25" s="120">
        <f t="shared" si="7"/>
        <v>18418</v>
      </c>
      <c r="M25" s="88">
        <f t="shared" si="8"/>
        <v>0.48219133456401347</v>
      </c>
      <c r="N25" s="88">
        <f t="shared" si="9"/>
        <v>0.51780866543598658</v>
      </c>
      <c r="O25" s="122">
        <f t="shared" si="10"/>
        <v>1</v>
      </c>
      <c r="P25" s="23"/>
    </row>
    <row r="26" spans="1:16" ht="13" customHeight="1" x14ac:dyDescent="0.35">
      <c r="A26" s="5"/>
      <c r="B26" s="5"/>
      <c r="C26" s="100" t="s">
        <v>180</v>
      </c>
      <c r="D26" s="100"/>
      <c r="E26" s="100"/>
      <c r="F26" s="100"/>
      <c r="G26" s="101" t="s">
        <v>173</v>
      </c>
      <c r="H26" s="115">
        <v>45413</v>
      </c>
      <c r="I26" s="115">
        <v>45443</v>
      </c>
      <c r="J26" s="110">
        <v>8636</v>
      </c>
      <c r="K26" s="110">
        <v>9411</v>
      </c>
      <c r="L26" s="121">
        <f t="shared" si="7"/>
        <v>18047</v>
      </c>
      <c r="M26" s="113">
        <f t="shared" si="8"/>
        <v>0.47852828724995844</v>
      </c>
      <c r="N26" s="113">
        <f t="shared" si="9"/>
        <v>0.52147171275004156</v>
      </c>
      <c r="O26" s="123">
        <f t="shared" si="10"/>
        <v>1</v>
      </c>
      <c r="P26" s="23"/>
    </row>
    <row r="27" spans="1:16" ht="13" customHeight="1" x14ac:dyDescent="0.35">
      <c r="A27" s="5"/>
      <c r="B27" s="5"/>
      <c r="C27" s="56" t="s">
        <v>181</v>
      </c>
      <c r="D27" s="56"/>
      <c r="E27" s="56"/>
      <c r="F27" s="56"/>
      <c r="G27" s="106" t="s">
        <v>173</v>
      </c>
      <c r="H27" s="114">
        <v>45444</v>
      </c>
      <c r="I27" s="114">
        <v>45473</v>
      </c>
      <c r="J27" s="108">
        <v>7743</v>
      </c>
      <c r="K27" s="108">
        <v>8406</v>
      </c>
      <c r="L27" s="120">
        <f t="shared" si="7"/>
        <v>16149</v>
      </c>
      <c r="M27" s="88">
        <f t="shared" si="8"/>
        <v>0.47947241315251721</v>
      </c>
      <c r="N27" s="88">
        <f t="shared" si="9"/>
        <v>0.52052758684748279</v>
      </c>
      <c r="O27" s="122">
        <f t="shared" si="10"/>
        <v>1</v>
      </c>
      <c r="P27" s="23"/>
    </row>
    <row r="28" spans="1:16" ht="13" customHeight="1" x14ac:dyDescent="0.35">
      <c r="A28" s="5"/>
      <c r="B28" s="5"/>
      <c r="C28" s="100" t="s">
        <v>182</v>
      </c>
      <c r="D28" s="100"/>
      <c r="E28" s="100"/>
      <c r="F28" s="100"/>
      <c r="G28" s="101" t="s">
        <v>173</v>
      </c>
      <c r="H28" s="115">
        <v>45474</v>
      </c>
      <c r="I28" s="115">
        <v>45504</v>
      </c>
      <c r="J28" s="110">
        <v>7360</v>
      </c>
      <c r="K28" s="110">
        <v>8047</v>
      </c>
      <c r="L28" s="121">
        <f t="shared" si="7"/>
        <v>15407</v>
      </c>
      <c r="M28" s="113">
        <f t="shared" si="8"/>
        <v>0.47770493931329916</v>
      </c>
      <c r="N28" s="113">
        <f t="shared" si="9"/>
        <v>0.52229506068670084</v>
      </c>
      <c r="O28" s="123">
        <f t="shared" si="10"/>
        <v>1</v>
      </c>
      <c r="P28" s="23"/>
    </row>
    <row r="29" spans="1:16" ht="13" customHeight="1" x14ac:dyDescent="0.35">
      <c r="A29" s="5"/>
      <c r="B29" s="5"/>
      <c r="C29" s="56" t="s">
        <v>183</v>
      </c>
      <c r="D29" s="56"/>
      <c r="E29" s="56"/>
      <c r="F29" s="56"/>
      <c r="G29" s="106" t="s">
        <v>173</v>
      </c>
      <c r="H29" s="114">
        <v>45536</v>
      </c>
      <c r="I29" s="114">
        <v>45565</v>
      </c>
      <c r="J29" s="108">
        <v>7125</v>
      </c>
      <c r="K29" s="108">
        <v>8007</v>
      </c>
      <c r="L29" s="120">
        <f t="shared" si="7"/>
        <v>15132</v>
      </c>
      <c r="M29" s="88">
        <f t="shared" si="8"/>
        <v>0.47085646312450435</v>
      </c>
      <c r="N29" s="88">
        <f t="shared" si="9"/>
        <v>0.52914353687549565</v>
      </c>
      <c r="O29" s="122">
        <f t="shared" si="10"/>
        <v>1</v>
      </c>
      <c r="P29" s="23"/>
    </row>
    <row r="30" spans="1:16" ht="13" customHeight="1" x14ac:dyDescent="0.35">
      <c r="A30" s="5"/>
      <c r="B30" s="5"/>
      <c r="C30" s="100" t="s">
        <v>167</v>
      </c>
      <c r="D30" s="100"/>
      <c r="E30" s="100"/>
      <c r="F30" s="100"/>
      <c r="G30" s="101" t="s">
        <v>173</v>
      </c>
      <c r="H30" s="115">
        <v>45566</v>
      </c>
      <c r="I30" s="115">
        <v>45596</v>
      </c>
      <c r="J30" s="110">
        <v>5229</v>
      </c>
      <c r="K30" s="110">
        <v>6159</v>
      </c>
      <c r="L30" s="121">
        <f t="shared" si="7"/>
        <v>11388</v>
      </c>
      <c r="M30" s="113">
        <f t="shared" si="8"/>
        <v>0.45916754478398314</v>
      </c>
      <c r="N30" s="113">
        <f t="shared" si="9"/>
        <v>0.54083245521601686</v>
      </c>
      <c r="O30" s="123">
        <f t="shared" si="10"/>
        <v>1</v>
      </c>
      <c r="P30" s="23"/>
    </row>
    <row r="31" spans="1:16" ht="13" customHeight="1" x14ac:dyDescent="0.35">
      <c r="A31" s="5"/>
      <c r="B31" s="5"/>
      <c r="C31" s="56" t="s">
        <v>184</v>
      </c>
      <c r="D31" s="56"/>
      <c r="E31" s="56"/>
      <c r="F31" s="56"/>
      <c r="G31" s="106" t="s">
        <v>173</v>
      </c>
      <c r="H31" s="114">
        <v>45597</v>
      </c>
      <c r="I31" s="114">
        <v>45626</v>
      </c>
      <c r="J31" s="108">
        <v>2488</v>
      </c>
      <c r="K31" s="108">
        <v>2613</v>
      </c>
      <c r="L31" s="120">
        <f t="shared" si="7"/>
        <v>5101</v>
      </c>
      <c r="M31" s="88">
        <f>J31/L31</f>
        <v>0.48774750049009996</v>
      </c>
      <c r="N31" s="88">
        <f t="shared" si="9"/>
        <v>0.51225249950990004</v>
      </c>
      <c r="O31" s="122">
        <f t="shared" si="10"/>
        <v>1</v>
      </c>
      <c r="P31" s="23"/>
    </row>
    <row r="32" spans="1:16" ht="13" customHeight="1" x14ac:dyDescent="0.35">
      <c r="A32" s="5"/>
      <c r="B32" s="5"/>
      <c r="C32" s="100" t="s">
        <v>185</v>
      </c>
      <c r="D32" s="100"/>
      <c r="E32" s="100"/>
      <c r="F32" s="100"/>
      <c r="G32" s="101" t="s">
        <v>173</v>
      </c>
      <c r="H32" s="115">
        <v>45627</v>
      </c>
      <c r="I32" s="115">
        <v>45657</v>
      </c>
      <c r="J32" s="110">
        <v>1994</v>
      </c>
      <c r="K32" s="110">
        <v>2108</v>
      </c>
      <c r="L32" s="121">
        <f t="shared" ref="L32:L36" si="11">J32+K32</f>
        <v>4102</v>
      </c>
      <c r="M32" s="113">
        <f t="shared" ref="M32:M36" si="12">J32/L32</f>
        <v>0.48610433934666014</v>
      </c>
      <c r="N32" s="113">
        <f t="shared" ref="N32:N36" si="13">K32/L32</f>
        <v>0.5138956606533398</v>
      </c>
      <c r="O32" s="123">
        <f t="shared" ref="O32:O36" si="14">L32/L32</f>
        <v>1</v>
      </c>
      <c r="P32" s="23"/>
    </row>
    <row r="33" spans="1:16" ht="13" customHeight="1" x14ac:dyDescent="0.35">
      <c r="A33" s="5"/>
      <c r="B33" s="5"/>
      <c r="C33" s="56" t="s">
        <v>186</v>
      </c>
      <c r="D33" s="56"/>
      <c r="E33" s="56"/>
      <c r="F33" s="56"/>
      <c r="G33" s="106" t="s">
        <v>170</v>
      </c>
      <c r="H33" s="114">
        <v>45559</v>
      </c>
      <c r="I33" s="114">
        <v>45718</v>
      </c>
      <c r="J33" s="108">
        <v>1260</v>
      </c>
      <c r="K33" s="108">
        <v>1399</v>
      </c>
      <c r="L33" s="120">
        <f t="shared" si="11"/>
        <v>2659</v>
      </c>
      <c r="M33" s="88">
        <f t="shared" si="12"/>
        <v>0.47386235426852202</v>
      </c>
      <c r="N33" s="88">
        <f t="shared" si="13"/>
        <v>0.52613764573147803</v>
      </c>
      <c r="O33" s="122">
        <f t="shared" si="14"/>
        <v>1</v>
      </c>
      <c r="P33" s="23"/>
    </row>
    <row r="34" spans="1:16" ht="23.25" customHeight="1" x14ac:dyDescent="0.35">
      <c r="A34" s="5"/>
      <c r="B34" s="5"/>
      <c r="C34" s="148" t="s">
        <v>168</v>
      </c>
      <c r="D34" s="149"/>
      <c r="E34" s="149"/>
      <c r="F34" s="149"/>
      <c r="G34" s="101" t="s">
        <v>170</v>
      </c>
      <c r="H34" s="115">
        <v>45352</v>
      </c>
      <c r="I34" s="115">
        <v>45443</v>
      </c>
      <c r="J34" s="110">
        <v>1253</v>
      </c>
      <c r="K34" s="110">
        <v>1264</v>
      </c>
      <c r="L34" s="121">
        <f t="shared" si="11"/>
        <v>2517</v>
      </c>
      <c r="M34" s="113">
        <f t="shared" si="12"/>
        <v>0.49781485895907829</v>
      </c>
      <c r="N34" s="113">
        <f t="shared" si="13"/>
        <v>0.50218514104092171</v>
      </c>
      <c r="O34" s="123">
        <f t="shared" si="14"/>
        <v>1</v>
      </c>
      <c r="P34" s="23"/>
    </row>
    <row r="35" spans="1:16" ht="23.25" customHeight="1" x14ac:dyDescent="0.35">
      <c r="A35" s="5"/>
      <c r="B35" s="5"/>
      <c r="C35" s="152" t="s">
        <v>187</v>
      </c>
      <c r="D35" s="153"/>
      <c r="E35" s="153"/>
      <c r="F35" s="153"/>
      <c r="G35" s="106" t="s">
        <v>174</v>
      </c>
      <c r="H35" s="114">
        <v>45630</v>
      </c>
      <c r="I35" s="114">
        <v>45746</v>
      </c>
      <c r="J35" s="108">
        <v>836</v>
      </c>
      <c r="K35" s="108">
        <v>836</v>
      </c>
      <c r="L35" s="120">
        <f t="shared" si="11"/>
        <v>1672</v>
      </c>
      <c r="M35" s="88">
        <f t="shared" si="12"/>
        <v>0.5</v>
      </c>
      <c r="N35" s="88">
        <f t="shared" si="13"/>
        <v>0.5</v>
      </c>
      <c r="O35" s="122">
        <f t="shared" si="14"/>
        <v>1</v>
      </c>
      <c r="P35" s="23"/>
    </row>
    <row r="36" spans="1:16" ht="23.25" customHeight="1" x14ac:dyDescent="0.35">
      <c r="A36" s="5"/>
      <c r="B36" s="5"/>
      <c r="C36" s="148" t="s">
        <v>169</v>
      </c>
      <c r="D36" s="149"/>
      <c r="E36" s="149"/>
      <c r="F36" s="149"/>
      <c r="G36" s="101" t="s">
        <v>170</v>
      </c>
      <c r="H36" s="115">
        <v>45559</v>
      </c>
      <c r="I36" s="115">
        <v>45603</v>
      </c>
      <c r="J36" s="110">
        <v>401</v>
      </c>
      <c r="K36" s="110">
        <v>365</v>
      </c>
      <c r="L36" s="121">
        <f t="shared" si="11"/>
        <v>766</v>
      </c>
      <c r="M36" s="113">
        <f t="shared" si="12"/>
        <v>0.52349869451697129</v>
      </c>
      <c r="N36" s="113">
        <f t="shared" si="13"/>
        <v>0.47650130548302871</v>
      </c>
      <c r="O36" s="123">
        <f t="shared" si="14"/>
        <v>1</v>
      </c>
      <c r="P36" s="23"/>
    </row>
    <row r="37" spans="1:16" ht="13" customHeight="1" x14ac:dyDescent="0.35">
      <c r="A37" s="5"/>
      <c r="B37" s="5"/>
      <c r="C37" s="141" t="s">
        <v>243</v>
      </c>
      <c r="D37" s="142"/>
      <c r="E37" s="142"/>
      <c r="F37" s="142"/>
      <c r="G37" s="124"/>
      <c r="H37" s="124"/>
      <c r="I37" s="124"/>
      <c r="J37" s="125">
        <f>SUM(J15:J36)</f>
        <v>715386</v>
      </c>
      <c r="K37" s="125">
        <f>SUM(K15:K36)</f>
        <v>790412</v>
      </c>
      <c r="L37" s="125">
        <f>SUM(L15:L36)</f>
        <v>1505798</v>
      </c>
      <c r="M37" s="95">
        <f>J37/L37</f>
        <v>0.47508762795540971</v>
      </c>
      <c r="N37" s="95">
        <f>K37/L37</f>
        <v>0.52491237204459029</v>
      </c>
      <c r="O37" s="95">
        <f>L37/L37</f>
        <v>1</v>
      </c>
      <c r="P37" s="25"/>
    </row>
    <row r="38" spans="1:16" ht="6" customHeight="1" thickBot="1" x14ac:dyDescent="0.4">
      <c r="A38" s="5"/>
      <c r="B38" s="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5"/>
    </row>
    <row r="39" spans="1:16" ht="12" customHeight="1" x14ac:dyDescent="0.25">
      <c r="A39" s="5"/>
      <c r="B39" s="5"/>
      <c r="C39" s="48" t="s">
        <v>161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5"/>
    </row>
    <row r="40" spans="1:16" ht="12" customHeight="1" x14ac:dyDescent="0.25">
      <c r="A40" s="5"/>
      <c r="B40" s="5"/>
      <c r="C40" s="47" t="s">
        <v>65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5"/>
    </row>
    <row r="41" spans="1:16" ht="12" customHeight="1" x14ac:dyDescent="0.25">
      <c r="A41" s="5"/>
      <c r="B41" s="5"/>
      <c r="C41" s="4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5"/>
    </row>
    <row r="42" spans="1:16" ht="12" customHeight="1" x14ac:dyDescent="0.25">
      <c r="A42" s="5"/>
      <c r="B42" s="5"/>
      <c r="C42" s="48"/>
      <c r="D42" s="28"/>
      <c r="E42" s="28"/>
      <c r="F42" s="28"/>
      <c r="G42" s="49"/>
      <c r="H42" s="49"/>
      <c r="I42" s="49"/>
      <c r="J42" s="49"/>
      <c r="K42" s="49"/>
      <c r="L42" s="49"/>
      <c r="M42" s="49"/>
      <c r="N42" s="49"/>
      <c r="O42" s="49"/>
      <c r="P42" s="35"/>
    </row>
    <row r="43" spans="1:16" ht="6" customHeight="1" x14ac:dyDescent="0.35">
      <c r="A43" s="5"/>
      <c r="B43" s="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5"/>
    </row>
    <row r="44" spans="1:16" ht="12" customHeight="1" x14ac:dyDescent="0.35">
      <c r="A44" s="5"/>
      <c r="B44" s="5"/>
      <c r="C44" s="50"/>
      <c r="D44" s="50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5"/>
    </row>
    <row r="45" spans="1:16" ht="12" customHeight="1" x14ac:dyDescent="0.35">
      <c r="A45" s="5"/>
      <c r="B45" s="5"/>
      <c r="C45" s="50"/>
      <c r="D45" s="51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5"/>
    </row>
    <row r="46" spans="1:16" ht="12" customHeight="1" x14ac:dyDescent="0.35">
      <c r="A46" s="5"/>
      <c r="B46" s="5"/>
      <c r="C46" s="50"/>
      <c r="D46" s="51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5"/>
    </row>
    <row r="47" spans="1:16" ht="13" customHeight="1" x14ac:dyDescent="0.35">
      <c r="A47" s="5"/>
      <c r="B47" s="5"/>
      <c r="C47" s="50"/>
      <c r="D47" s="5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5"/>
    </row>
    <row r="177" spans="6:22" x14ac:dyDescent="0.35"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</row>
    <row r="178" spans="6:22" x14ac:dyDescent="0.35"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</row>
    <row r="179" spans="6:22" x14ac:dyDescent="0.35"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</row>
    <row r="180" spans="6:22" x14ac:dyDescent="0.35"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</row>
    <row r="181" spans="6:22" x14ac:dyDescent="0.35"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spans="6:22" x14ac:dyDescent="0.35"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pans="6:22" x14ac:dyDescent="0.35"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pans="6:22" x14ac:dyDescent="0.35"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7"/>
    </row>
    <row r="185" spans="6:22" x14ac:dyDescent="0.35">
      <c r="F185" s="18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8"/>
      <c r="U185" s="18"/>
      <c r="V185" s="18"/>
    </row>
    <row r="186" spans="6:22" x14ac:dyDescent="0.35">
      <c r="F186" s="18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8"/>
      <c r="U186" s="18"/>
      <c r="V186" s="18"/>
    </row>
    <row r="187" spans="6:22" x14ac:dyDescent="0.35">
      <c r="F187" s="18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8"/>
      <c r="U187" s="18"/>
      <c r="V187" s="18"/>
    </row>
    <row r="188" spans="6:22" x14ac:dyDescent="0.35">
      <c r="F188" s="18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8"/>
      <c r="U188" s="18"/>
      <c r="V188" s="18"/>
    </row>
    <row r="189" spans="6:22" x14ac:dyDescent="0.35">
      <c r="F189" s="18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8"/>
      <c r="U189" s="18"/>
      <c r="V189" s="18"/>
    </row>
    <row r="190" spans="6:22" x14ac:dyDescent="0.35">
      <c r="F190" s="18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8"/>
      <c r="U190" s="18"/>
      <c r="V190" s="18"/>
    </row>
    <row r="191" spans="6:22" x14ac:dyDescent="0.35">
      <c r="F191" s="18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6"/>
      <c r="S191" s="16"/>
      <c r="T191" s="18"/>
      <c r="U191" s="18"/>
      <c r="V191" s="18"/>
    </row>
    <row r="192" spans="6:22" x14ac:dyDescent="0.2">
      <c r="F192" s="18"/>
      <c r="G192" s="17"/>
      <c r="H192" s="53">
        <v>314585</v>
      </c>
      <c r="I192" s="53">
        <v>372586</v>
      </c>
      <c r="J192" s="53">
        <v>139342</v>
      </c>
      <c r="K192" s="53">
        <v>0</v>
      </c>
      <c r="L192" s="53"/>
      <c r="M192" s="53"/>
      <c r="N192" s="53"/>
      <c r="O192" s="53"/>
      <c r="P192" s="54"/>
      <c r="Q192" s="17"/>
      <c r="R192" s="16"/>
      <c r="S192" s="16"/>
      <c r="T192" s="18"/>
      <c r="U192" s="18"/>
      <c r="V192" s="18"/>
    </row>
    <row r="193" spans="6:22" x14ac:dyDescent="0.35">
      <c r="F193" s="18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6"/>
      <c r="S193" s="16"/>
      <c r="T193" s="18"/>
      <c r="U193" s="18"/>
      <c r="V193" s="18"/>
    </row>
    <row r="194" spans="6:22" x14ac:dyDescent="0.35">
      <c r="F194" s="18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6"/>
      <c r="S194" s="16"/>
      <c r="T194" s="18"/>
      <c r="U194" s="18"/>
      <c r="V194" s="18"/>
    </row>
    <row r="195" spans="6:22" x14ac:dyDescent="0.35">
      <c r="F195" s="18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8"/>
      <c r="U195" s="18"/>
      <c r="V195" s="18"/>
    </row>
    <row r="196" spans="6:22" x14ac:dyDescent="0.35">
      <c r="F196" s="18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8"/>
      <c r="U196" s="18"/>
      <c r="V196" s="18"/>
    </row>
    <row r="197" spans="6:22" x14ac:dyDescent="0.35">
      <c r="G197" s="16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6"/>
    </row>
    <row r="198" spans="6:22" x14ac:dyDescent="0.35">
      <c r="G198" s="16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6"/>
      <c r="T198" s="16"/>
      <c r="U198" s="16"/>
    </row>
    <row r="199" spans="6:22" x14ac:dyDescent="0.35">
      <c r="G199" s="16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6"/>
      <c r="T199" s="16"/>
      <c r="U199" s="16"/>
    </row>
    <row r="200" spans="6:22" x14ac:dyDescent="0.35">
      <c r="G200" s="16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6"/>
      <c r="T200" s="16"/>
      <c r="U200" s="16"/>
    </row>
    <row r="201" spans="6:22" x14ac:dyDescent="0.35"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</row>
    <row r="202" spans="6:22" x14ac:dyDescent="0.35"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</row>
  </sheetData>
  <mergeCells count="10">
    <mergeCell ref="C37:F37"/>
    <mergeCell ref="J12:O12"/>
    <mergeCell ref="J13:L13"/>
    <mergeCell ref="M13:O13"/>
    <mergeCell ref="C34:F34"/>
    <mergeCell ref="C36:F36"/>
    <mergeCell ref="C15:F15"/>
    <mergeCell ref="C24:F24"/>
    <mergeCell ref="C35:F35"/>
    <mergeCell ref="C22:F22"/>
  </mergeCells>
  <conditionalFormatting sqref="H17">
    <cfRule type="cellIs" dxfId="106" priority="9" stopIfTrue="1" operator="equal">
      <formula>""</formula>
    </cfRule>
  </conditionalFormatting>
  <conditionalFormatting sqref="H17:K17 H15:L15 H19:K19">
    <cfRule type="cellIs" dxfId="105" priority="112" stopIfTrue="1" operator="equal">
      <formula>""</formula>
    </cfRule>
  </conditionalFormatting>
  <conditionalFormatting sqref="H17:K19 H15:L16 H25:K25 H27:K27 H29:K29 H31:K31 H33:K33 H35:K35 L17:L36">
    <cfRule type="cellIs" dxfId="104" priority="114" stopIfTrue="1" operator="equal">
      <formula>""" """</formula>
    </cfRule>
  </conditionalFormatting>
  <conditionalFormatting sqref="H19:K19">
    <cfRule type="cellIs" dxfId="103" priority="113" stopIfTrue="1" operator="equal">
      <formula>""</formula>
    </cfRule>
  </conditionalFormatting>
  <conditionalFormatting sqref="H20:K20">
    <cfRule type="cellIs" dxfId="102" priority="90" stopIfTrue="1" operator="equal">
      <formula>""" """</formula>
    </cfRule>
  </conditionalFormatting>
  <conditionalFormatting sqref="H21:K21">
    <cfRule type="cellIs" dxfId="101" priority="103" stopIfTrue="1" operator="equal">
      <formula>""</formula>
    </cfRule>
    <cfRule type="cellIs" dxfId="100" priority="104" stopIfTrue="1" operator="equal">
      <formula>""" """</formula>
    </cfRule>
    <cfRule type="cellIs" dxfId="99" priority="105" stopIfTrue="1" operator="equal">
      <formula>""""""</formula>
    </cfRule>
  </conditionalFormatting>
  <conditionalFormatting sqref="H22:K23">
    <cfRule type="cellIs" dxfId="98" priority="5" stopIfTrue="1" operator="equal">
      <formula>""" """</formula>
    </cfRule>
  </conditionalFormatting>
  <conditionalFormatting sqref="H23:K23 H25:K25 H27:K27 H29:K29 H31:K31 H33:K33 H35:K35">
    <cfRule type="cellIs" dxfId="97" priority="2" stopIfTrue="1" operator="equal">
      <formula>""</formula>
    </cfRule>
    <cfRule type="cellIs" dxfId="96" priority="3" stopIfTrue="1" operator="equal">
      <formula>""</formula>
    </cfRule>
    <cfRule type="cellIs" dxfId="95" priority="4" stopIfTrue="1" operator="equal">
      <formula>""""""</formula>
    </cfRule>
  </conditionalFormatting>
  <conditionalFormatting sqref="H24:K24 H26:K26 H28:K28 H30:K30 H32:K32 H34:K34 H36:K36">
    <cfRule type="cellIs" dxfId="94" priority="1" stopIfTrue="1" operator="equal">
      <formula>""" """</formula>
    </cfRule>
  </conditionalFormatting>
  <conditionalFormatting sqref="H15:L15 H17:K17 H19:K19">
    <cfRule type="cellIs" dxfId="93" priority="115" stopIfTrue="1" operator="equal">
      <formula>""""""</formula>
    </cfRule>
  </conditionalFormatting>
  <pageMargins left="0" right="0.15748031496062992" top="0" bottom="0.23622047244094491" header="0" footer="0.23622047244094491"/>
  <pageSetup paperSize="9" scale="91" orientation="landscape" r:id="rId1"/>
  <headerFooter>
    <oddFooter>&amp;R&amp;"Noto Sans,Normal"&amp;8
&amp;"Source Sans Pro,Normal"&amp;9Servicio de Información y Difusión. &amp;"Source Sans Pro,Negrita"2024 | &amp;P</oddFooter>
  </headerFooter>
  <rowBreaks count="1" manualBreakCount="1">
    <brk id="33" max="16383" man="1"/>
  </rowBreaks>
  <ignoredErrors>
    <ignoredError sqref="C8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AB46-8B45-4FEF-910B-52BD64C2D2DE}">
  <dimension ref="A1:R212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11" width="10.7265625" style="7" customWidth="1"/>
    <col min="12" max="13" width="5.26953125" style="7" customWidth="1"/>
    <col min="14" max="14" width="9.1796875" style="7" bestFit="1" customWidth="1"/>
    <col min="15" max="16" width="9.54296875" style="7" bestFit="1" customWidth="1"/>
    <col min="17" max="16384" width="8.7265625" style="7"/>
  </cols>
  <sheetData>
    <row r="1" spans="1:16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9"/>
      <c r="O1" s="19"/>
    </row>
    <row r="2" spans="1:16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9"/>
      <c r="O2" s="19"/>
    </row>
    <row r="3" spans="1:16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9"/>
      <c r="O3" s="19"/>
    </row>
    <row r="4" spans="1:16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8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/>
    </row>
    <row r="7" spans="1:16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6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35">
      <c r="A10" s="5"/>
      <c r="B10" s="37" t="s">
        <v>235</v>
      </c>
      <c r="C10" s="38"/>
      <c r="D10" s="38"/>
      <c r="E10" s="38"/>
      <c r="F10" s="38"/>
      <c r="G10" s="38"/>
      <c r="H10" s="38"/>
      <c r="I10" s="38"/>
      <c r="J10" s="38"/>
      <c r="K10" s="39"/>
      <c r="L10" s="26"/>
    </row>
    <row r="11" spans="1:16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6"/>
    </row>
    <row r="12" spans="1:16" ht="14.25" customHeight="1" x14ac:dyDescent="0.35">
      <c r="A12" s="5"/>
      <c r="B12" s="30"/>
      <c r="C12" s="30"/>
      <c r="D12" s="30"/>
      <c r="E12" s="30"/>
      <c r="F12" s="128" t="s">
        <v>93</v>
      </c>
      <c r="G12" s="129"/>
      <c r="H12" s="130"/>
      <c r="I12" s="128" t="s">
        <v>94</v>
      </c>
      <c r="J12" s="129" t="s">
        <v>68</v>
      </c>
      <c r="K12" s="130" t="s">
        <v>9</v>
      </c>
      <c r="L12" s="6"/>
    </row>
    <row r="13" spans="1:16" x14ac:dyDescent="0.35">
      <c r="A13" s="5"/>
      <c r="B13" s="63" t="s">
        <v>6</v>
      </c>
      <c r="C13" s="40"/>
      <c r="D13" s="40"/>
      <c r="E13" s="40"/>
      <c r="F13" s="86" t="s">
        <v>95</v>
      </c>
      <c r="G13" s="84" t="s">
        <v>96</v>
      </c>
      <c r="H13" s="84" t="s">
        <v>9</v>
      </c>
      <c r="I13" s="84" t="s">
        <v>95</v>
      </c>
      <c r="J13" s="84" t="s">
        <v>96</v>
      </c>
      <c r="K13" s="85" t="s">
        <v>9</v>
      </c>
      <c r="L13" s="27"/>
    </row>
    <row r="14" spans="1:16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24"/>
    </row>
    <row r="15" spans="1:16" ht="13" customHeight="1" x14ac:dyDescent="0.35">
      <c r="A15" s="5"/>
      <c r="B15" s="42" t="s">
        <v>11</v>
      </c>
      <c r="C15" s="42"/>
      <c r="D15" s="42"/>
      <c r="E15" s="42"/>
      <c r="F15" s="36">
        <v>0</v>
      </c>
      <c r="G15" s="36">
        <v>0</v>
      </c>
      <c r="H15" s="93">
        <f>F15+G15</f>
        <v>0</v>
      </c>
      <c r="I15" s="36">
        <v>0</v>
      </c>
      <c r="J15" s="36">
        <v>0</v>
      </c>
      <c r="K15" s="93">
        <v>0</v>
      </c>
      <c r="L15" s="23"/>
      <c r="N15" s="91"/>
      <c r="O15" s="91"/>
      <c r="P15" s="91"/>
    </row>
    <row r="16" spans="1:16" ht="13" customHeight="1" x14ac:dyDescent="0.35">
      <c r="A16" s="5"/>
      <c r="B16" s="43" t="s">
        <v>19</v>
      </c>
      <c r="C16" s="44"/>
      <c r="D16" s="44"/>
      <c r="E16" s="44"/>
      <c r="F16" s="69"/>
      <c r="G16" s="69"/>
      <c r="H16" s="69"/>
      <c r="I16" s="70"/>
      <c r="J16" s="70"/>
      <c r="K16" s="70"/>
      <c r="L16" s="24"/>
      <c r="N16" s="91"/>
      <c r="O16" s="91"/>
      <c r="P16" s="91"/>
    </row>
    <row r="17" spans="1:16" ht="13" customHeight="1" x14ac:dyDescent="0.35">
      <c r="A17" s="5"/>
      <c r="B17" s="42" t="s">
        <v>20</v>
      </c>
      <c r="C17" s="42"/>
      <c r="D17" s="42"/>
      <c r="E17" s="42"/>
      <c r="F17" s="59">
        <v>136</v>
      </c>
      <c r="G17" s="59">
        <v>76</v>
      </c>
      <c r="H17" s="60">
        <f t="shared" ref="H17:H25" si="0">F17+G17</f>
        <v>212</v>
      </c>
      <c r="I17" s="61">
        <f>F17/H17</f>
        <v>0.64150943396226412</v>
      </c>
      <c r="J17" s="61">
        <f>G17/H17</f>
        <v>0.35849056603773582</v>
      </c>
      <c r="K17" s="62">
        <f>I17+J17</f>
        <v>1</v>
      </c>
      <c r="L17" s="23"/>
      <c r="N17" s="91"/>
      <c r="O17" s="91"/>
      <c r="P17" s="91"/>
    </row>
    <row r="18" spans="1:16" ht="13" customHeight="1" x14ac:dyDescent="0.35">
      <c r="A18" s="5"/>
      <c r="B18" s="43" t="s">
        <v>28</v>
      </c>
      <c r="C18" s="44"/>
      <c r="D18" s="44"/>
      <c r="E18" s="44"/>
      <c r="F18" s="69"/>
      <c r="G18" s="69"/>
      <c r="H18" s="69"/>
      <c r="I18" s="70"/>
      <c r="J18" s="70"/>
      <c r="K18" s="70"/>
      <c r="L18" s="24"/>
      <c r="N18" s="91"/>
      <c r="O18" s="91"/>
      <c r="P18" s="91"/>
    </row>
    <row r="19" spans="1:16" ht="13" customHeight="1" x14ac:dyDescent="0.35">
      <c r="A19" s="5"/>
      <c r="B19" s="42" t="s">
        <v>29</v>
      </c>
      <c r="C19" s="42"/>
      <c r="D19" s="42"/>
      <c r="E19" s="42"/>
      <c r="F19" s="36">
        <v>0</v>
      </c>
      <c r="G19" s="36">
        <v>0</v>
      </c>
      <c r="H19" s="93">
        <f>F19+G19</f>
        <v>0</v>
      </c>
      <c r="I19" s="36">
        <v>0</v>
      </c>
      <c r="J19" s="36">
        <v>0</v>
      </c>
      <c r="K19" s="93">
        <v>0</v>
      </c>
      <c r="L19" s="23"/>
      <c r="N19" s="91"/>
      <c r="O19" s="91"/>
      <c r="P19" s="91"/>
    </row>
    <row r="20" spans="1:16" ht="13" customHeight="1" x14ac:dyDescent="0.35">
      <c r="A20" s="5"/>
      <c r="B20" s="43" t="s">
        <v>44</v>
      </c>
      <c r="C20" s="43"/>
      <c r="D20" s="43"/>
      <c r="E20" s="43"/>
      <c r="F20" s="71"/>
      <c r="G20" s="71"/>
      <c r="H20" s="71"/>
      <c r="I20" s="72"/>
      <c r="J20" s="72"/>
      <c r="K20" s="72"/>
      <c r="L20" s="22"/>
      <c r="N20" s="91"/>
      <c r="O20" s="91"/>
      <c r="P20" s="91"/>
    </row>
    <row r="21" spans="1:16" ht="13" customHeight="1" x14ac:dyDescent="0.35">
      <c r="A21" s="5"/>
      <c r="B21" s="42" t="s">
        <v>45</v>
      </c>
      <c r="C21" s="42"/>
      <c r="D21" s="42"/>
      <c r="E21" s="42"/>
      <c r="F21" s="36">
        <v>0</v>
      </c>
      <c r="G21" s="36">
        <v>0</v>
      </c>
      <c r="H21" s="93">
        <f>F21+G21</f>
        <v>0</v>
      </c>
      <c r="I21" s="36">
        <v>0</v>
      </c>
      <c r="J21" s="36">
        <v>0</v>
      </c>
      <c r="K21" s="93">
        <v>0</v>
      </c>
      <c r="L21" s="23"/>
      <c r="N21" s="91"/>
      <c r="O21" s="91"/>
      <c r="P21" s="91"/>
    </row>
    <row r="22" spans="1:16" ht="13" customHeight="1" x14ac:dyDescent="0.35">
      <c r="A22" s="5"/>
      <c r="B22" s="43" t="s">
        <v>48</v>
      </c>
      <c r="C22" s="43"/>
      <c r="D22" s="43"/>
      <c r="E22" s="43"/>
      <c r="F22" s="71"/>
      <c r="G22" s="71"/>
      <c r="H22" s="71"/>
      <c r="I22" s="72"/>
      <c r="J22" s="72"/>
      <c r="K22" s="72"/>
      <c r="L22" s="22"/>
      <c r="N22" s="91"/>
      <c r="O22" s="91"/>
      <c r="P22" s="91"/>
    </row>
    <row r="23" spans="1:16" ht="13" customHeight="1" x14ac:dyDescent="0.35">
      <c r="A23" s="5"/>
      <c r="B23" s="42" t="s">
        <v>49</v>
      </c>
      <c r="C23" s="42"/>
      <c r="D23" s="42"/>
      <c r="E23" s="42"/>
      <c r="F23" s="36">
        <v>0</v>
      </c>
      <c r="G23" s="36">
        <v>0</v>
      </c>
      <c r="H23" s="93">
        <f>F23+G23</f>
        <v>0</v>
      </c>
      <c r="I23" s="36">
        <v>0</v>
      </c>
      <c r="J23" s="36">
        <v>0</v>
      </c>
      <c r="K23" s="93">
        <v>0</v>
      </c>
      <c r="L23" s="23"/>
      <c r="N23" s="91"/>
      <c r="O23" s="91"/>
      <c r="P23" s="91"/>
    </row>
    <row r="24" spans="1:16" ht="13" customHeight="1" x14ac:dyDescent="0.35">
      <c r="A24" s="5"/>
      <c r="B24" s="43" t="s">
        <v>55</v>
      </c>
      <c r="C24" s="43"/>
      <c r="D24" s="43"/>
      <c r="E24" s="43"/>
      <c r="F24" s="71"/>
      <c r="G24" s="71"/>
      <c r="H24" s="71"/>
      <c r="I24" s="72"/>
      <c r="J24" s="72"/>
      <c r="K24" s="72"/>
      <c r="L24" s="22"/>
      <c r="N24" s="91"/>
      <c r="O24" s="91"/>
      <c r="P24" s="91"/>
    </row>
    <row r="25" spans="1:16" ht="13" customHeight="1" x14ac:dyDescent="0.35">
      <c r="A25" s="5"/>
      <c r="B25" s="42" t="s">
        <v>56</v>
      </c>
      <c r="C25" s="42"/>
      <c r="D25" s="42"/>
      <c r="E25" s="42"/>
      <c r="F25" s="59">
        <v>18</v>
      </c>
      <c r="G25" s="59">
        <v>2</v>
      </c>
      <c r="H25" s="60">
        <f t="shared" si="0"/>
        <v>20</v>
      </c>
      <c r="I25" s="61">
        <f t="shared" ref="I25" si="1">F25/H25</f>
        <v>0.9</v>
      </c>
      <c r="J25" s="61">
        <f t="shared" ref="J25" si="2">G25/H25</f>
        <v>0.1</v>
      </c>
      <c r="K25" s="62">
        <f>I25+J25</f>
        <v>1</v>
      </c>
      <c r="L25" s="23"/>
      <c r="N25" s="91"/>
      <c r="O25" s="91"/>
      <c r="P25" s="91"/>
    </row>
    <row r="26" spans="1:16" ht="13" customHeight="1" x14ac:dyDescent="0.35">
      <c r="A26" s="5"/>
      <c r="B26" s="42" t="s">
        <v>58</v>
      </c>
      <c r="C26" s="42"/>
      <c r="D26" s="42"/>
      <c r="E26" s="42"/>
      <c r="F26" s="36">
        <v>0</v>
      </c>
      <c r="G26" s="36">
        <v>0</v>
      </c>
      <c r="H26" s="93">
        <f>F26+G26</f>
        <v>0</v>
      </c>
      <c r="I26" s="36">
        <v>0</v>
      </c>
      <c r="J26" s="36">
        <v>0</v>
      </c>
      <c r="K26" s="93">
        <v>0</v>
      </c>
      <c r="L26" s="23"/>
      <c r="N26" s="91"/>
      <c r="O26" s="91"/>
      <c r="P26" s="91"/>
    </row>
    <row r="27" spans="1:16" ht="13" customHeight="1" x14ac:dyDescent="0.35">
      <c r="A27" s="5"/>
      <c r="B27" s="43" t="s">
        <v>9</v>
      </c>
      <c r="C27" s="44"/>
      <c r="D27" s="44"/>
      <c r="E27" s="44"/>
      <c r="F27" s="68">
        <f>SUM(F15,F17,F19,F21,F23,F25:F26)</f>
        <v>154</v>
      </c>
      <c r="G27" s="68">
        <f t="shared" ref="G27:H27" si="3">SUM(G15,G17,G19,G21,G23,G25:G26)</f>
        <v>78</v>
      </c>
      <c r="H27" s="68">
        <f t="shared" si="3"/>
        <v>232</v>
      </c>
      <c r="I27" s="73">
        <f>F27/H27</f>
        <v>0.66379310344827591</v>
      </c>
      <c r="J27" s="73">
        <f>G27/H27</f>
        <v>0.33620689655172414</v>
      </c>
      <c r="K27" s="73">
        <f>SUM(I27:J27)</f>
        <v>1</v>
      </c>
      <c r="L27" s="25"/>
      <c r="N27" s="91"/>
      <c r="O27" s="91"/>
      <c r="P27" s="91"/>
    </row>
    <row r="28" spans="1:16" ht="6" customHeight="1" thickBot="1" x14ac:dyDescent="0.4">
      <c r="A28" s="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5"/>
      <c r="P28" s="91"/>
    </row>
    <row r="29" spans="1:16" ht="12" customHeight="1" x14ac:dyDescent="0.25">
      <c r="A29" s="5"/>
      <c r="B29" s="48" t="s">
        <v>161</v>
      </c>
      <c r="C29" s="28"/>
      <c r="D29" s="28"/>
      <c r="E29" s="28"/>
      <c r="F29" s="28"/>
      <c r="G29" s="28"/>
      <c r="H29" s="28"/>
      <c r="I29" s="28"/>
      <c r="J29" s="28"/>
      <c r="K29" s="28"/>
      <c r="L29" s="5"/>
    </row>
    <row r="30" spans="1:16" ht="12" customHeight="1" x14ac:dyDescent="0.25">
      <c r="A30" s="5"/>
      <c r="B30" s="47" t="s">
        <v>65</v>
      </c>
      <c r="C30" s="28"/>
      <c r="D30" s="28"/>
      <c r="E30" s="28"/>
      <c r="F30" s="28"/>
      <c r="G30" s="28"/>
      <c r="H30" s="28"/>
      <c r="I30" s="28"/>
      <c r="J30" s="28"/>
      <c r="K30" s="28"/>
      <c r="L30" s="5"/>
    </row>
    <row r="31" spans="1:16" ht="12" customHeight="1" x14ac:dyDescent="0.25">
      <c r="A31" s="5"/>
      <c r="B31" s="103"/>
      <c r="C31" s="28"/>
      <c r="D31" s="28"/>
      <c r="E31" s="28"/>
      <c r="F31" s="28"/>
      <c r="G31" s="28"/>
      <c r="H31" s="28"/>
      <c r="I31" s="28"/>
      <c r="J31" s="28"/>
      <c r="K31" s="28"/>
      <c r="L31" s="5"/>
    </row>
    <row r="32" spans="1:16" ht="12" customHeight="1" x14ac:dyDescent="0.25">
      <c r="A32" s="5"/>
      <c r="B32" s="103"/>
      <c r="C32" s="28"/>
      <c r="D32" s="28"/>
      <c r="E32" s="28"/>
      <c r="F32" s="28"/>
      <c r="G32" s="28"/>
      <c r="H32" s="28"/>
      <c r="I32" s="28"/>
      <c r="J32" s="28"/>
      <c r="K32" s="28"/>
      <c r="L32" s="5"/>
    </row>
    <row r="33" spans="1:12" ht="12" customHeight="1" x14ac:dyDescent="0.25">
      <c r="A33" s="5"/>
      <c r="B33" s="103"/>
      <c r="C33" s="28"/>
      <c r="D33" s="28"/>
      <c r="E33" s="28"/>
      <c r="F33" s="28"/>
      <c r="G33" s="28"/>
      <c r="H33" s="28"/>
      <c r="I33" s="28"/>
      <c r="J33" s="28"/>
      <c r="K33" s="28"/>
      <c r="L33" s="5"/>
    </row>
    <row r="34" spans="1:12" ht="12" customHeight="1" x14ac:dyDescent="0.25">
      <c r="A34" s="5"/>
      <c r="B34" s="103"/>
      <c r="C34" s="28"/>
      <c r="D34" s="28"/>
      <c r="E34" s="28"/>
      <c r="F34" s="28"/>
      <c r="G34" s="28"/>
      <c r="H34" s="28"/>
      <c r="I34" s="28"/>
      <c r="J34" s="28"/>
      <c r="K34" s="28"/>
      <c r="L34" s="5"/>
    </row>
    <row r="35" spans="1:12" ht="12" customHeight="1" x14ac:dyDescent="0.25">
      <c r="A35" s="5"/>
      <c r="B35" s="103"/>
      <c r="C35" s="28"/>
      <c r="D35" s="28"/>
      <c r="E35" s="28"/>
      <c r="F35" s="28"/>
      <c r="G35" s="28"/>
      <c r="H35" s="28"/>
      <c r="I35" s="28"/>
      <c r="J35" s="28"/>
      <c r="K35" s="28"/>
      <c r="L35" s="5"/>
    </row>
    <row r="36" spans="1:12" ht="12" customHeight="1" x14ac:dyDescent="0.25">
      <c r="A36" s="5"/>
      <c r="B36" s="103"/>
      <c r="C36" s="28"/>
      <c r="D36" s="28"/>
      <c r="E36" s="28"/>
      <c r="F36" s="28"/>
      <c r="G36" s="28"/>
      <c r="H36" s="28"/>
      <c r="I36" s="28"/>
      <c r="J36" s="28"/>
      <c r="K36" s="28"/>
      <c r="L36" s="5"/>
    </row>
    <row r="37" spans="1:12" ht="12" customHeight="1" x14ac:dyDescent="0.25">
      <c r="A37" s="5"/>
      <c r="B37" s="103"/>
      <c r="C37" s="28"/>
      <c r="D37" s="28"/>
      <c r="E37" s="28"/>
      <c r="F37" s="28"/>
      <c r="G37" s="28"/>
      <c r="H37" s="28"/>
      <c r="I37" s="28"/>
      <c r="J37" s="28"/>
      <c r="K37" s="28"/>
      <c r="L37" s="5"/>
    </row>
    <row r="38" spans="1:12" ht="12" customHeight="1" x14ac:dyDescent="0.25">
      <c r="A38" s="5"/>
      <c r="B38" s="103"/>
      <c r="C38" s="28"/>
      <c r="D38" s="28"/>
      <c r="E38" s="28"/>
      <c r="F38" s="28"/>
      <c r="G38" s="28"/>
      <c r="H38" s="28"/>
      <c r="I38" s="28"/>
      <c r="J38" s="28"/>
      <c r="K38" s="28"/>
      <c r="L38" s="5"/>
    </row>
    <row r="39" spans="1:12" ht="12" customHeight="1" x14ac:dyDescent="0.25">
      <c r="A39" s="5"/>
      <c r="B39" s="103"/>
      <c r="C39" s="28"/>
      <c r="D39" s="28"/>
      <c r="E39" s="28"/>
      <c r="F39" s="28"/>
      <c r="G39" s="28"/>
      <c r="H39" s="28"/>
      <c r="I39" s="28"/>
      <c r="J39" s="28"/>
      <c r="K39" s="28"/>
      <c r="L39" s="5"/>
    </row>
    <row r="40" spans="1:12" ht="18.75" customHeight="1" x14ac:dyDescent="0.35">
      <c r="A40" s="5"/>
      <c r="B40" s="37" t="s">
        <v>236</v>
      </c>
      <c r="C40" s="38"/>
      <c r="D40" s="38"/>
      <c r="E40" s="38"/>
      <c r="F40" s="38"/>
      <c r="G40" s="38"/>
      <c r="H40" s="38"/>
      <c r="I40" s="38"/>
      <c r="J40" s="38"/>
      <c r="K40" s="39"/>
      <c r="L40" s="5"/>
    </row>
    <row r="41" spans="1:12" ht="6" customHeight="1" x14ac:dyDescent="0.35">
      <c r="A41" s="5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5"/>
    </row>
    <row r="42" spans="1:12" ht="14.25" customHeight="1" x14ac:dyDescent="0.35">
      <c r="A42" s="5"/>
      <c r="B42" s="30"/>
      <c r="C42" s="30"/>
      <c r="D42" s="30"/>
      <c r="E42" s="30"/>
      <c r="F42" s="128" t="s">
        <v>93</v>
      </c>
      <c r="G42" s="129"/>
      <c r="H42" s="130"/>
      <c r="I42" s="128" t="s">
        <v>94</v>
      </c>
      <c r="J42" s="129" t="s">
        <v>68</v>
      </c>
      <c r="K42" s="130" t="s">
        <v>9</v>
      </c>
      <c r="L42" s="5"/>
    </row>
    <row r="43" spans="1:12" ht="14.25" customHeight="1" x14ac:dyDescent="0.35">
      <c r="A43" s="5"/>
      <c r="B43" s="63" t="s">
        <v>6</v>
      </c>
      <c r="C43" s="40"/>
      <c r="D43" s="40"/>
      <c r="E43" s="40"/>
      <c r="F43" s="86" t="s">
        <v>95</v>
      </c>
      <c r="G43" s="84" t="s">
        <v>96</v>
      </c>
      <c r="H43" s="84" t="s">
        <v>9</v>
      </c>
      <c r="I43" s="84" t="s">
        <v>95</v>
      </c>
      <c r="J43" s="84" t="s">
        <v>96</v>
      </c>
      <c r="K43" s="85" t="s">
        <v>9</v>
      </c>
      <c r="L43" s="5"/>
    </row>
    <row r="44" spans="1:12" ht="13" customHeight="1" x14ac:dyDescent="0.35">
      <c r="A44" s="5"/>
      <c r="B44" s="43" t="s">
        <v>10</v>
      </c>
      <c r="C44" s="44"/>
      <c r="D44" s="44"/>
      <c r="E44" s="44"/>
      <c r="F44" s="44"/>
      <c r="G44" s="44"/>
      <c r="H44" s="44"/>
      <c r="I44" s="44"/>
      <c r="J44" s="44"/>
      <c r="K44" s="44"/>
      <c r="L44" s="35"/>
    </row>
    <row r="45" spans="1:12" ht="13" customHeight="1" x14ac:dyDescent="0.35">
      <c r="A45" s="5"/>
      <c r="B45" s="42" t="s">
        <v>11</v>
      </c>
      <c r="C45" s="42"/>
      <c r="D45" s="42"/>
      <c r="E45" s="42"/>
      <c r="F45" s="36">
        <v>0</v>
      </c>
      <c r="G45" s="36">
        <v>0</v>
      </c>
      <c r="H45" s="93">
        <f>F45+G45</f>
        <v>0</v>
      </c>
      <c r="I45" s="36">
        <v>0</v>
      </c>
      <c r="J45" s="36">
        <v>0</v>
      </c>
      <c r="K45" s="93">
        <v>0</v>
      </c>
      <c r="L45" s="5"/>
    </row>
    <row r="46" spans="1:12" ht="13" customHeight="1" x14ac:dyDescent="0.35">
      <c r="A46" s="5"/>
      <c r="B46" s="43" t="s">
        <v>19</v>
      </c>
      <c r="C46" s="44"/>
      <c r="D46" s="44"/>
      <c r="E46" s="44"/>
      <c r="F46" s="69"/>
      <c r="G46" s="69"/>
      <c r="H46" s="69"/>
      <c r="I46" s="70"/>
      <c r="J46" s="70"/>
      <c r="K46" s="70"/>
      <c r="L46" s="5"/>
    </row>
    <row r="47" spans="1:12" ht="13" customHeight="1" x14ac:dyDescent="0.35">
      <c r="A47" s="5"/>
      <c r="B47" s="42" t="s">
        <v>20</v>
      </c>
      <c r="C47" s="42"/>
      <c r="D47" s="42"/>
      <c r="E47" s="42"/>
      <c r="F47" s="59">
        <v>225</v>
      </c>
      <c r="G47" s="59">
        <v>237</v>
      </c>
      <c r="H47" s="60">
        <f t="shared" ref="H47:H55" si="4">F47+G47</f>
        <v>462</v>
      </c>
      <c r="I47" s="61">
        <f>F47/H47</f>
        <v>0.48701298701298701</v>
      </c>
      <c r="J47" s="61">
        <f>G47/H47</f>
        <v>0.51298701298701299</v>
      </c>
      <c r="K47" s="62">
        <f>I47+J47</f>
        <v>1</v>
      </c>
      <c r="L47" s="5"/>
    </row>
    <row r="48" spans="1:12" ht="13" customHeight="1" x14ac:dyDescent="0.35">
      <c r="A48" s="5"/>
      <c r="B48" s="43" t="s">
        <v>28</v>
      </c>
      <c r="C48" s="44"/>
      <c r="D48" s="44"/>
      <c r="E48" s="44"/>
      <c r="F48" s="69"/>
      <c r="G48" s="69"/>
      <c r="H48" s="69"/>
      <c r="I48" s="70"/>
      <c r="J48" s="70"/>
      <c r="K48" s="70"/>
      <c r="L48" s="5"/>
    </row>
    <row r="49" spans="1:12" ht="13" customHeight="1" x14ac:dyDescent="0.35">
      <c r="A49" s="5"/>
      <c r="B49" s="42" t="s">
        <v>29</v>
      </c>
      <c r="C49" s="42"/>
      <c r="D49" s="42"/>
      <c r="E49" s="42"/>
      <c r="F49" s="36">
        <v>0</v>
      </c>
      <c r="G49" s="36">
        <v>0</v>
      </c>
      <c r="H49" s="93">
        <f>F49+G49</f>
        <v>0</v>
      </c>
      <c r="I49" s="36">
        <v>0</v>
      </c>
      <c r="J49" s="36">
        <v>0</v>
      </c>
      <c r="K49" s="93">
        <v>0</v>
      </c>
      <c r="L49" s="5"/>
    </row>
    <row r="50" spans="1:12" ht="13" customHeight="1" x14ac:dyDescent="0.35">
      <c r="A50" s="5"/>
      <c r="B50" s="43" t="s">
        <v>44</v>
      </c>
      <c r="C50" s="43"/>
      <c r="D50" s="43"/>
      <c r="E50" s="43"/>
      <c r="F50" s="71"/>
      <c r="G50" s="71"/>
      <c r="H50" s="71"/>
      <c r="I50" s="72"/>
      <c r="J50" s="72"/>
      <c r="K50" s="72"/>
      <c r="L50" s="5"/>
    </row>
    <row r="51" spans="1:12" ht="13" customHeight="1" x14ac:dyDescent="0.35">
      <c r="A51" s="5"/>
      <c r="B51" s="42" t="s">
        <v>45</v>
      </c>
      <c r="C51" s="42"/>
      <c r="D51" s="42"/>
      <c r="E51" s="42"/>
      <c r="F51" s="36">
        <v>0</v>
      </c>
      <c r="G51" s="36">
        <v>0</v>
      </c>
      <c r="H51" s="93">
        <f>F51+G51</f>
        <v>0</v>
      </c>
      <c r="I51" s="36">
        <v>0</v>
      </c>
      <c r="J51" s="36">
        <v>0</v>
      </c>
      <c r="K51" s="93">
        <v>0</v>
      </c>
      <c r="L51" s="5"/>
    </row>
    <row r="52" spans="1:12" ht="13" customHeight="1" x14ac:dyDescent="0.35">
      <c r="A52" s="5"/>
      <c r="B52" s="43" t="s">
        <v>48</v>
      </c>
      <c r="C52" s="43"/>
      <c r="D52" s="43"/>
      <c r="E52" s="43"/>
      <c r="F52" s="71"/>
      <c r="G52" s="71"/>
      <c r="H52" s="71"/>
      <c r="I52" s="72"/>
      <c r="J52" s="72"/>
      <c r="K52" s="72"/>
      <c r="L52" s="5"/>
    </row>
    <row r="53" spans="1:12" ht="13" customHeight="1" x14ac:dyDescent="0.35">
      <c r="A53" s="5"/>
      <c r="B53" s="42" t="s">
        <v>49</v>
      </c>
      <c r="C53" s="42"/>
      <c r="D53" s="42"/>
      <c r="E53" s="42"/>
      <c r="F53" s="36">
        <v>0</v>
      </c>
      <c r="G53" s="36">
        <v>0</v>
      </c>
      <c r="H53" s="93">
        <f>F53+G53</f>
        <v>0</v>
      </c>
      <c r="I53" s="36">
        <v>0</v>
      </c>
      <c r="J53" s="36">
        <v>0</v>
      </c>
      <c r="K53" s="93">
        <v>0</v>
      </c>
      <c r="L53" s="5"/>
    </row>
    <row r="54" spans="1:12" ht="13" customHeight="1" x14ac:dyDescent="0.35">
      <c r="A54" s="5"/>
      <c r="B54" s="43" t="s">
        <v>55</v>
      </c>
      <c r="C54" s="43"/>
      <c r="D54" s="43"/>
      <c r="E54" s="43"/>
      <c r="F54" s="71"/>
      <c r="G54" s="71"/>
      <c r="H54" s="71"/>
      <c r="I54" s="72"/>
      <c r="J54" s="72"/>
      <c r="K54" s="72"/>
      <c r="L54" s="5"/>
    </row>
    <row r="55" spans="1:12" ht="13" customHeight="1" x14ac:dyDescent="0.35">
      <c r="A55" s="5"/>
      <c r="B55" s="42" t="s">
        <v>56</v>
      </c>
      <c r="C55" s="42"/>
      <c r="D55" s="42"/>
      <c r="E55" s="42"/>
      <c r="F55" s="59">
        <v>20</v>
      </c>
      <c r="G55" s="59">
        <v>13</v>
      </c>
      <c r="H55" s="60">
        <f t="shared" si="4"/>
        <v>33</v>
      </c>
      <c r="I55" s="61">
        <f t="shared" ref="I55" si="5">F55/H55</f>
        <v>0.60606060606060608</v>
      </c>
      <c r="J55" s="61">
        <f t="shared" ref="J55" si="6">G55/H55</f>
        <v>0.39393939393939392</v>
      </c>
      <c r="K55" s="62">
        <f>I55+J55</f>
        <v>1</v>
      </c>
      <c r="L55" s="5"/>
    </row>
    <row r="56" spans="1:12" ht="13" customHeight="1" x14ac:dyDescent="0.35">
      <c r="A56" s="5"/>
      <c r="B56" s="42" t="s">
        <v>58</v>
      </c>
      <c r="C56" s="42"/>
      <c r="D56" s="42"/>
      <c r="E56" s="42"/>
      <c r="F56" s="36">
        <v>0</v>
      </c>
      <c r="G56" s="36">
        <v>0</v>
      </c>
      <c r="H56" s="93">
        <f>F56+G56</f>
        <v>0</v>
      </c>
      <c r="I56" s="36">
        <v>0</v>
      </c>
      <c r="J56" s="36">
        <v>0</v>
      </c>
      <c r="K56" s="93">
        <v>0</v>
      </c>
      <c r="L56" s="5"/>
    </row>
    <row r="57" spans="1:12" ht="13" customHeight="1" x14ac:dyDescent="0.35">
      <c r="A57" s="5"/>
      <c r="B57" s="43" t="s">
        <v>9</v>
      </c>
      <c r="C57" s="44"/>
      <c r="D57" s="44"/>
      <c r="E57" s="44"/>
      <c r="F57" s="68">
        <f>SUM(F45,F47,F49,F51,F53,F55:F56)</f>
        <v>245</v>
      </c>
      <c r="G57" s="68">
        <f t="shared" ref="G57:H57" si="7">SUM(G45,G47,G49,G51,G53,G55:G56)</f>
        <v>250</v>
      </c>
      <c r="H57" s="68">
        <f t="shared" si="7"/>
        <v>495</v>
      </c>
      <c r="I57" s="73">
        <f t="shared" ref="I57" si="8">F57/H57</f>
        <v>0.49494949494949497</v>
      </c>
      <c r="J57" s="73">
        <f t="shared" ref="J57" si="9">G57/H57</f>
        <v>0.50505050505050508</v>
      </c>
      <c r="K57" s="73">
        <f>SUM(I57:J57)</f>
        <v>1</v>
      </c>
      <c r="L57" s="5"/>
    </row>
    <row r="58" spans="1:12" ht="6" customHeight="1" thickBot="1" x14ac:dyDescent="0.4">
      <c r="A58" s="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5"/>
    </row>
    <row r="59" spans="1:12" ht="12" customHeight="1" x14ac:dyDescent="0.25">
      <c r="A59" s="5"/>
      <c r="B59" s="48" t="s">
        <v>161</v>
      </c>
      <c r="C59" s="28"/>
      <c r="D59" s="28"/>
      <c r="E59" s="28"/>
      <c r="F59" s="28"/>
      <c r="G59" s="28"/>
      <c r="H59" s="28"/>
      <c r="I59" s="28"/>
      <c r="J59" s="28"/>
      <c r="K59" s="28"/>
      <c r="L59" s="5"/>
    </row>
    <row r="60" spans="1:12" ht="12" customHeight="1" x14ac:dyDescent="0.25">
      <c r="A60" s="5"/>
      <c r="B60" s="47" t="s">
        <v>65</v>
      </c>
      <c r="C60" s="28"/>
      <c r="D60" s="28"/>
      <c r="E60" s="28"/>
      <c r="F60" s="28"/>
      <c r="G60" s="28"/>
      <c r="H60" s="28"/>
      <c r="I60" s="28"/>
      <c r="J60" s="28"/>
      <c r="K60" s="28"/>
      <c r="L60" s="5"/>
    </row>
    <row r="61" spans="1:12" x14ac:dyDescent="0.35">
      <c r="A61" s="5"/>
      <c r="B61" s="50"/>
      <c r="C61" s="50"/>
      <c r="D61" s="28"/>
      <c r="E61" s="28"/>
      <c r="F61" s="28"/>
      <c r="G61" s="28"/>
      <c r="H61" s="28"/>
      <c r="I61" s="28"/>
      <c r="J61" s="28"/>
      <c r="K61" s="28"/>
      <c r="L61" s="5"/>
    </row>
    <row r="62" spans="1:12" x14ac:dyDescent="0.35">
      <c r="A62" s="5"/>
      <c r="B62" s="50"/>
      <c r="C62" s="50"/>
      <c r="D62" s="28"/>
      <c r="E62" s="28"/>
      <c r="F62" s="28"/>
      <c r="G62" s="28"/>
      <c r="H62" s="28"/>
      <c r="I62" s="28"/>
      <c r="J62" s="28"/>
      <c r="K62" s="28"/>
      <c r="L62" s="5"/>
    </row>
    <row r="63" spans="1:12" x14ac:dyDescent="0.35">
      <c r="A63" s="5"/>
      <c r="B63" s="50"/>
      <c r="C63" s="50"/>
      <c r="D63" s="28"/>
      <c r="E63" s="28"/>
      <c r="F63" s="28"/>
      <c r="G63" s="28"/>
      <c r="H63" s="28"/>
      <c r="I63" s="28"/>
      <c r="J63" s="28"/>
      <c r="K63" s="28"/>
      <c r="L63" s="5"/>
    </row>
    <row r="64" spans="1:12" x14ac:dyDescent="0.35">
      <c r="A64" s="5"/>
      <c r="B64" s="50"/>
      <c r="C64" s="50"/>
      <c r="D64" s="28"/>
      <c r="E64" s="28"/>
      <c r="F64" s="28"/>
      <c r="G64" s="28"/>
      <c r="H64" s="28"/>
      <c r="I64" s="28"/>
      <c r="J64" s="28"/>
      <c r="K64" s="28"/>
      <c r="L64" s="5"/>
    </row>
    <row r="65" spans="1:12" x14ac:dyDescent="0.35">
      <c r="A65" s="5"/>
      <c r="B65" s="50"/>
      <c r="C65" s="50"/>
      <c r="D65" s="28"/>
      <c r="E65" s="28"/>
      <c r="F65" s="28"/>
      <c r="G65" s="28"/>
      <c r="H65" s="28"/>
      <c r="I65" s="28"/>
      <c r="J65" s="28"/>
      <c r="K65" s="28"/>
      <c r="L65" s="5"/>
    </row>
    <row r="66" spans="1:12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5"/>
    </row>
    <row r="67" spans="1:12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5"/>
    </row>
    <row r="68" spans="1:12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5"/>
    </row>
    <row r="69" spans="1:12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5"/>
    </row>
    <row r="70" spans="1:12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5"/>
    </row>
    <row r="71" spans="1:12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5"/>
    </row>
    <row r="187" spans="6:15" x14ac:dyDescent="0.35"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6:15" x14ac:dyDescent="0.35"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6:15" x14ac:dyDescent="0.35"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6:15" x14ac:dyDescent="0.35"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6:15" x14ac:dyDescent="0.35"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6:15" x14ac:dyDescent="0.35"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5:18" x14ac:dyDescent="0.35"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5:18" x14ac:dyDescent="0.35"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7"/>
    </row>
    <row r="195" spans="5:18" x14ac:dyDescent="0.35">
      <c r="E195" s="18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8"/>
      <c r="Q195" s="18"/>
      <c r="R195" s="18"/>
    </row>
    <row r="196" spans="5:18" x14ac:dyDescent="0.35">
      <c r="E196" s="18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8"/>
      <c r="Q196" s="18"/>
      <c r="R196" s="18"/>
    </row>
    <row r="197" spans="5:18" x14ac:dyDescent="0.35">
      <c r="E197" s="18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8"/>
      <c r="Q197" s="18"/>
      <c r="R197" s="18"/>
    </row>
    <row r="198" spans="5:18" x14ac:dyDescent="0.35">
      <c r="E198" s="18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8"/>
      <c r="Q198" s="18"/>
      <c r="R198" s="18"/>
    </row>
    <row r="199" spans="5:18" x14ac:dyDescent="0.35">
      <c r="E199" s="18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8"/>
      <c r="Q199" s="18"/>
      <c r="R199" s="18"/>
    </row>
    <row r="200" spans="5:18" x14ac:dyDescent="0.35">
      <c r="E200" s="18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8"/>
      <c r="Q200" s="18"/>
      <c r="R200" s="18"/>
    </row>
    <row r="201" spans="5:18" x14ac:dyDescent="0.35">
      <c r="E201" s="18"/>
      <c r="F201" s="17"/>
      <c r="G201" s="17"/>
      <c r="H201" s="17"/>
      <c r="I201" s="17"/>
      <c r="J201" s="17"/>
      <c r="K201" s="17"/>
      <c r="L201" s="17"/>
      <c r="M201" s="17"/>
      <c r="N201" s="16"/>
      <c r="O201" s="16"/>
      <c r="P201" s="18"/>
      <c r="Q201" s="18"/>
      <c r="R201" s="18"/>
    </row>
    <row r="202" spans="5:18" x14ac:dyDescent="0.2">
      <c r="E202" s="18"/>
      <c r="F202" s="17"/>
      <c r="G202" s="53">
        <v>314585</v>
      </c>
      <c r="H202" s="53">
        <v>372586</v>
      </c>
      <c r="I202" s="53">
        <v>139342</v>
      </c>
      <c r="J202" s="53">
        <v>0</v>
      </c>
      <c r="K202" s="53">
        <f>SUM(G202:J202)</f>
        <v>826513</v>
      </c>
      <c r="L202" s="54"/>
      <c r="M202" s="17"/>
      <c r="N202" s="16"/>
      <c r="O202" s="16"/>
      <c r="P202" s="18"/>
      <c r="Q202" s="18"/>
      <c r="R202" s="18"/>
    </row>
    <row r="203" spans="5:18" x14ac:dyDescent="0.35">
      <c r="E203" s="18"/>
      <c r="F203" s="17"/>
      <c r="G203" s="17"/>
      <c r="H203" s="17"/>
      <c r="I203" s="17"/>
      <c r="J203" s="17"/>
      <c r="K203" s="17"/>
      <c r="L203" s="17"/>
      <c r="M203" s="17"/>
      <c r="N203" s="16"/>
      <c r="O203" s="16"/>
      <c r="P203" s="18"/>
      <c r="Q203" s="18"/>
      <c r="R203" s="18"/>
    </row>
    <row r="204" spans="5:18" x14ac:dyDescent="0.35">
      <c r="E204" s="18"/>
      <c r="F204" s="17"/>
      <c r="G204" s="17"/>
      <c r="H204" s="17"/>
      <c r="I204" s="17"/>
      <c r="J204" s="17"/>
      <c r="K204" s="17"/>
      <c r="L204" s="17"/>
      <c r="M204" s="17"/>
      <c r="N204" s="16"/>
      <c r="O204" s="16"/>
      <c r="P204" s="18"/>
      <c r="Q204" s="18"/>
      <c r="R204" s="18"/>
    </row>
    <row r="205" spans="5:18" x14ac:dyDescent="0.35">
      <c r="E205" s="18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8"/>
      <c r="Q205" s="18"/>
      <c r="R205" s="18"/>
    </row>
    <row r="206" spans="5:18" x14ac:dyDescent="0.35">
      <c r="E206" s="18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8"/>
      <c r="Q206" s="18"/>
      <c r="R206" s="18"/>
    </row>
    <row r="207" spans="5:18" x14ac:dyDescent="0.35">
      <c r="F207" s="16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6"/>
    </row>
    <row r="208" spans="5:18" x14ac:dyDescent="0.35">
      <c r="F208" s="16"/>
      <c r="G208" s="17"/>
      <c r="H208" s="17"/>
      <c r="I208" s="17"/>
      <c r="J208" s="17"/>
      <c r="K208" s="17"/>
      <c r="L208" s="17"/>
      <c r="M208" s="17"/>
      <c r="N208" s="17"/>
      <c r="O208" s="16"/>
      <c r="P208" s="16"/>
      <c r="Q208" s="16"/>
    </row>
    <row r="209" spans="6:17" x14ac:dyDescent="0.35">
      <c r="F209" s="16"/>
      <c r="G209" s="17"/>
      <c r="H209" s="17"/>
      <c r="I209" s="17"/>
      <c r="J209" s="17"/>
      <c r="K209" s="17"/>
      <c r="L209" s="17"/>
      <c r="M209" s="17"/>
      <c r="N209" s="17"/>
      <c r="O209" s="16"/>
      <c r="P209" s="16"/>
      <c r="Q209" s="16"/>
    </row>
    <row r="210" spans="6:17" x14ac:dyDescent="0.35">
      <c r="F210" s="16"/>
      <c r="G210" s="17"/>
      <c r="H210" s="17"/>
      <c r="I210" s="17"/>
      <c r="J210" s="17"/>
      <c r="K210" s="17"/>
      <c r="L210" s="17"/>
      <c r="M210" s="17"/>
      <c r="N210" s="17"/>
      <c r="O210" s="16"/>
      <c r="P210" s="16"/>
      <c r="Q210" s="16"/>
    </row>
    <row r="211" spans="6:17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6:17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</sheetData>
  <mergeCells count="4">
    <mergeCell ref="F12:H12"/>
    <mergeCell ref="I12:K12"/>
    <mergeCell ref="F42:H42"/>
    <mergeCell ref="I42:K42"/>
  </mergeCells>
  <conditionalFormatting sqref="F15:G15">
    <cfRule type="expression" dxfId="92" priority="54" stopIfTrue="1">
      <formula>F15=""</formula>
    </cfRule>
  </conditionalFormatting>
  <conditionalFormatting sqref="F19:G19">
    <cfRule type="expression" dxfId="91" priority="47" stopIfTrue="1">
      <formula>F19=""</formula>
    </cfRule>
  </conditionalFormatting>
  <conditionalFormatting sqref="F21:G21">
    <cfRule type="expression" dxfId="90" priority="40" stopIfTrue="1">
      <formula>F21=""</formula>
    </cfRule>
  </conditionalFormatting>
  <conditionalFormatting sqref="F23:G23">
    <cfRule type="expression" dxfId="89" priority="33" stopIfTrue="1">
      <formula>F23=""</formula>
    </cfRule>
  </conditionalFormatting>
  <conditionalFormatting sqref="F26:G26">
    <cfRule type="expression" dxfId="88" priority="26" stopIfTrue="1">
      <formula>F26=""</formula>
    </cfRule>
  </conditionalFormatting>
  <conditionalFormatting sqref="F45:G45">
    <cfRule type="expression" dxfId="87" priority="20" stopIfTrue="1">
      <formula>F45=""</formula>
    </cfRule>
  </conditionalFormatting>
  <conditionalFormatting sqref="F49:G49">
    <cfRule type="expression" dxfId="86" priority="16" stopIfTrue="1">
      <formula>F49=""</formula>
    </cfRule>
  </conditionalFormatting>
  <conditionalFormatting sqref="F51:G51">
    <cfRule type="expression" dxfId="85" priority="12" stopIfTrue="1">
      <formula>F51=""</formula>
    </cfRule>
  </conditionalFormatting>
  <conditionalFormatting sqref="F53:G53">
    <cfRule type="expression" dxfId="84" priority="8" stopIfTrue="1">
      <formula>F53=""</formula>
    </cfRule>
  </conditionalFormatting>
  <conditionalFormatting sqref="F56:G56">
    <cfRule type="expression" dxfId="83" priority="4" stopIfTrue="1">
      <formula>F56=""</formula>
    </cfRule>
  </conditionalFormatting>
  <conditionalFormatting sqref="F17:J17">
    <cfRule type="expression" dxfId="82" priority="63" stopIfTrue="1">
      <formula>F17=""</formula>
    </cfRule>
  </conditionalFormatting>
  <conditionalFormatting sqref="F25:J25">
    <cfRule type="expression" dxfId="81" priority="64" stopIfTrue="1">
      <formula>F25=""</formula>
    </cfRule>
  </conditionalFormatting>
  <conditionalFormatting sqref="F47:J47">
    <cfRule type="expression" dxfId="80" priority="21" stopIfTrue="1">
      <formula>F47=""</formula>
    </cfRule>
  </conditionalFormatting>
  <conditionalFormatting sqref="F55:J55">
    <cfRule type="expression" dxfId="79" priority="22" stopIfTrue="1">
      <formula>F55=""</formula>
    </cfRule>
  </conditionalFormatting>
  <conditionalFormatting sqref="H15:K15">
    <cfRule type="cellIs" dxfId="78" priority="52" stopIfTrue="1" operator="equal">
      <formula>""" """</formula>
    </cfRule>
    <cfRule type="cellIs" dxfId="77" priority="53" stopIfTrue="1" operator="equal">
      <formula>""""""</formula>
    </cfRule>
    <cfRule type="cellIs" dxfId="76" priority="51" stopIfTrue="1" operator="equal">
      <formula>""</formula>
    </cfRule>
  </conditionalFormatting>
  <conditionalFormatting sqref="H19:K19">
    <cfRule type="cellIs" dxfId="75" priority="46" stopIfTrue="1" operator="equal">
      <formula>""""""</formula>
    </cfRule>
    <cfRule type="cellIs" dxfId="74" priority="45" stopIfTrue="1" operator="equal">
      <formula>""" """</formula>
    </cfRule>
    <cfRule type="cellIs" dxfId="73" priority="44" stopIfTrue="1" operator="equal">
      <formula>""</formula>
    </cfRule>
  </conditionalFormatting>
  <conditionalFormatting sqref="H21:K21">
    <cfRule type="cellIs" dxfId="72" priority="39" stopIfTrue="1" operator="equal">
      <formula>""""""</formula>
    </cfRule>
    <cfRule type="cellIs" dxfId="71" priority="38" stopIfTrue="1" operator="equal">
      <formula>""" """</formula>
    </cfRule>
    <cfRule type="cellIs" dxfId="70" priority="37" stopIfTrue="1" operator="equal">
      <formula>""</formula>
    </cfRule>
  </conditionalFormatting>
  <conditionalFormatting sqref="H23:K23">
    <cfRule type="cellIs" dxfId="69" priority="32" stopIfTrue="1" operator="equal">
      <formula>""""""</formula>
    </cfRule>
    <cfRule type="cellIs" dxfId="68" priority="30" stopIfTrue="1" operator="equal">
      <formula>""</formula>
    </cfRule>
    <cfRule type="cellIs" dxfId="67" priority="31" stopIfTrue="1" operator="equal">
      <formula>""" """</formula>
    </cfRule>
  </conditionalFormatting>
  <conditionalFormatting sqref="H26:K26">
    <cfRule type="cellIs" dxfId="66" priority="24" stopIfTrue="1" operator="equal">
      <formula>""" """</formula>
    </cfRule>
    <cfRule type="cellIs" dxfId="65" priority="25" stopIfTrue="1" operator="equal">
      <formula>""""""</formula>
    </cfRule>
    <cfRule type="cellIs" dxfId="64" priority="23" stopIfTrue="1" operator="equal">
      <formula>""</formula>
    </cfRule>
  </conditionalFormatting>
  <conditionalFormatting sqref="H45:K45">
    <cfRule type="cellIs" dxfId="63" priority="19" stopIfTrue="1" operator="equal">
      <formula>""""""</formula>
    </cfRule>
    <cfRule type="cellIs" dxfId="62" priority="17" stopIfTrue="1" operator="equal">
      <formula>""</formula>
    </cfRule>
    <cfRule type="cellIs" dxfId="61" priority="18" stopIfTrue="1" operator="equal">
      <formula>""" """</formula>
    </cfRule>
  </conditionalFormatting>
  <conditionalFormatting sqref="H49:K49">
    <cfRule type="cellIs" dxfId="60" priority="14" stopIfTrue="1" operator="equal">
      <formula>""" """</formula>
    </cfRule>
    <cfRule type="cellIs" dxfId="59" priority="13" stopIfTrue="1" operator="equal">
      <formula>""</formula>
    </cfRule>
    <cfRule type="cellIs" dxfId="58" priority="15" stopIfTrue="1" operator="equal">
      <formula>""""""</formula>
    </cfRule>
  </conditionalFormatting>
  <conditionalFormatting sqref="H51:K51">
    <cfRule type="cellIs" dxfId="57" priority="10" stopIfTrue="1" operator="equal">
      <formula>""" """</formula>
    </cfRule>
    <cfRule type="cellIs" dxfId="56" priority="9" stopIfTrue="1" operator="equal">
      <formula>""</formula>
    </cfRule>
    <cfRule type="cellIs" dxfId="55" priority="11" stopIfTrue="1" operator="equal">
      <formula>""""""</formula>
    </cfRule>
  </conditionalFormatting>
  <conditionalFormatting sqref="H53:K53">
    <cfRule type="cellIs" dxfId="54" priority="7" stopIfTrue="1" operator="equal">
      <formula>""""""</formula>
    </cfRule>
    <cfRule type="cellIs" dxfId="53" priority="5" stopIfTrue="1" operator="equal">
      <formula>""</formula>
    </cfRule>
    <cfRule type="cellIs" dxfId="52" priority="6" stopIfTrue="1" operator="equal">
      <formula>""" """</formula>
    </cfRule>
  </conditionalFormatting>
  <conditionalFormatting sqref="H56:K56">
    <cfRule type="cellIs" dxfId="51" priority="1" stopIfTrue="1" operator="equal">
      <formula>""</formula>
    </cfRule>
    <cfRule type="cellIs" dxfId="50" priority="3" stopIfTrue="1" operator="equal">
      <formula>""""""</formula>
    </cfRule>
    <cfRule type="cellIs" dxfId="49" priority="2" stopIfTrue="1" operator="equal">
      <formula>""" """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5 H17:K26 H45:K57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FA5E-6A50-45C2-9808-D9F8A99E2AD9}">
  <dimension ref="A1:X23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1" style="7" customWidth="1"/>
    <col min="3" max="3" width="7.81640625" style="7" customWidth="1"/>
    <col min="4" max="4" width="9.453125" style="7" customWidth="1"/>
    <col min="5" max="5" width="8.54296875" style="7" customWidth="1"/>
    <col min="6" max="6" width="15.1796875" style="7" customWidth="1"/>
    <col min="7" max="17" width="8.81640625" style="7" customWidth="1"/>
    <col min="18" max="19" width="5.26953125" style="7" customWidth="1"/>
    <col min="20" max="16384" width="8.7265625" style="7"/>
  </cols>
  <sheetData>
    <row r="1" spans="1:22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19"/>
      <c r="U1" s="19"/>
    </row>
    <row r="2" spans="1:22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9"/>
      <c r="U2" s="19"/>
    </row>
    <row r="3" spans="1:22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19"/>
      <c r="U3" s="19"/>
    </row>
    <row r="4" spans="1:22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8"/>
    </row>
    <row r="5" spans="1:2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ht="15.75" customHeight="1" x14ac:dyDescent="0.35">
      <c r="A6" s="5"/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9"/>
    </row>
    <row r="7" spans="1:22" ht="15.75" customHeight="1" x14ac:dyDescent="0.35">
      <c r="A7" s="5"/>
      <c r="B7" s="12"/>
      <c r="C7" s="34" t="s">
        <v>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22" ht="15.75" customHeight="1" x14ac:dyDescent="0.35">
      <c r="A8" s="5"/>
      <c r="B8" s="12"/>
      <c r="C8" s="55" t="s">
        <v>158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22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2" ht="18.75" customHeight="1" x14ac:dyDescent="0.35">
      <c r="A10" s="5"/>
      <c r="B10" s="10"/>
      <c r="C10" s="37" t="s">
        <v>237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26"/>
    </row>
    <row r="11" spans="1:22" ht="6" customHeight="1" x14ac:dyDescent="0.35">
      <c r="A11" s="5"/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6"/>
    </row>
    <row r="12" spans="1:22" x14ac:dyDescent="0.35">
      <c r="A12" s="5"/>
      <c r="B12" s="5"/>
      <c r="C12" s="63" t="s">
        <v>6</v>
      </c>
      <c r="D12" s="82"/>
      <c r="E12" s="82"/>
      <c r="F12" s="82"/>
      <c r="G12" s="90">
        <v>2014</v>
      </c>
      <c r="H12" s="90">
        <v>2015</v>
      </c>
      <c r="I12" s="90">
        <v>2016</v>
      </c>
      <c r="J12" s="90">
        <v>2017</v>
      </c>
      <c r="K12" s="90">
        <v>2018</v>
      </c>
      <c r="L12" s="90">
        <v>2019</v>
      </c>
      <c r="M12" s="89">
        <v>2020</v>
      </c>
      <c r="N12" s="105">
        <v>2021</v>
      </c>
      <c r="O12" s="105">
        <v>2022</v>
      </c>
      <c r="P12" s="105">
        <v>2023</v>
      </c>
      <c r="Q12" s="105">
        <v>2024</v>
      </c>
      <c r="R12" s="27"/>
    </row>
    <row r="13" spans="1:22" ht="13" customHeight="1" x14ac:dyDescent="0.35">
      <c r="A13" s="5"/>
      <c r="B13" s="5"/>
      <c r="C13" s="43" t="s">
        <v>10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24"/>
    </row>
    <row r="14" spans="1:22" ht="13" customHeight="1" x14ac:dyDescent="0.35">
      <c r="A14" s="5"/>
      <c r="B14" s="11"/>
      <c r="C14" s="42" t="s">
        <v>11</v>
      </c>
      <c r="D14" s="42"/>
      <c r="E14" s="42"/>
      <c r="F14" s="42"/>
      <c r="G14" s="36">
        <v>239809</v>
      </c>
      <c r="H14" s="36">
        <v>230236</v>
      </c>
      <c r="I14" s="36">
        <v>281028</v>
      </c>
      <c r="J14" s="36">
        <v>284504</v>
      </c>
      <c r="K14" s="36">
        <v>303099</v>
      </c>
      <c r="L14" s="36">
        <v>255837</v>
      </c>
      <c r="M14" s="36">
        <v>94632</v>
      </c>
      <c r="N14" s="36">
        <v>142152</v>
      </c>
      <c r="O14" s="36">
        <v>201447</v>
      </c>
      <c r="P14" s="99">
        <v>230472</v>
      </c>
      <c r="Q14" s="36">
        <v>231023</v>
      </c>
      <c r="R14" s="23"/>
    </row>
    <row r="15" spans="1:22" ht="13" customHeight="1" x14ac:dyDescent="0.35">
      <c r="A15" s="5"/>
      <c r="B15" s="5"/>
      <c r="C15" s="42" t="s">
        <v>12</v>
      </c>
      <c r="D15" s="42"/>
      <c r="E15" s="42"/>
      <c r="F15" s="42"/>
      <c r="G15" s="36">
        <v>1123</v>
      </c>
      <c r="H15" s="36">
        <v>3330</v>
      </c>
      <c r="I15" s="36">
        <v>2775</v>
      </c>
      <c r="J15" s="36">
        <v>3309</v>
      </c>
      <c r="K15" s="36">
        <v>1625</v>
      </c>
      <c r="L15" s="36">
        <v>2336</v>
      </c>
      <c r="M15" s="36">
        <v>696</v>
      </c>
      <c r="N15" s="36">
        <v>778</v>
      </c>
      <c r="O15" s="36">
        <v>2622</v>
      </c>
      <c r="P15" s="99">
        <v>4226</v>
      </c>
      <c r="Q15" s="36">
        <v>5148</v>
      </c>
      <c r="R15" s="23"/>
    </row>
    <row r="16" spans="1:22" ht="13" customHeight="1" x14ac:dyDescent="0.35">
      <c r="A16" s="5"/>
      <c r="B16" s="11"/>
      <c r="C16" s="42" t="s">
        <v>13</v>
      </c>
      <c r="D16" s="42"/>
      <c r="E16" s="42"/>
      <c r="F16" s="42"/>
      <c r="G16" s="36">
        <v>0</v>
      </c>
      <c r="H16" s="36">
        <v>951</v>
      </c>
      <c r="I16" s="36">
        <v>1158</v>
      </c>
      <c r="J16" s="36">
        <v>741</v>
      </c>
      <c r="K16" s="36">
        <v>1440</v>
      </c>
      <c r="L16" s="36">
        <v>1033</v>
      </c>
      <c r="M16" s="36">
        <v>111</v>
      </c>
      <c r="N16" s="36">
        <v>1364</v>
      </c>
      <c r="O16" s="36">
        <v>2150</v>
      </c>
      <c r="P16" s="99">
        <v>1976</v>
      </c>
      <c r="Q16" s="36">
        <v>4025</v>
      </c>
      <c r="R16" s="23"/>
    </row>
    <row r="17" spans="1:18" ht="13" customHeight="1" x14ac:dyDescent="0.35">
      <c r="A17" s="5"/>
      <c r="B17" s="5"/>
      <c r="C17" s="42" t="s">
        <v>15</v>
      </c>
      <c r="D17" s="42"/>
      <c r="E17" s="42"/>
      <c r="F17" s="42"/>
      <c r="G17" s="36">
        <v>12585</v>
      </c>
      <c r="H17" s="36">
        <v>10989</v>
      </c>
      <c r="I17" s="36">
        <v>11636</v>
      </c>
      <c r="J17" s="36">
        <v>12218</v>
      </c>
      <c r="K17" s="36">
        <v>14683</v>
      </c>
      <c r="L17" s="36">
        <v>14428</v>
      </c>
      <c r="M17" s="36">
        <v>5917</v>
      </c>
      <c r="N17" s="36">
        <v>6171</v>
      </c>
      <c r="O17" s="36">
        <v>10276</v>
      </c>
      <c r="P17" s="99">
        <v>11641</v>
      </c>
      <c r="Q17" s="36">
        <v>11423</v>
      </c>
      <c r="R17" s="23"/>
    </row>
    <row r="18" spans="1:18" ht="13" customHeight="1" x14ac:dyDescent="0.35">
      <c r="A18" s="5"/>
      <c r="B18" s="5"/>
      <c r="C18" s="42" t="s">
        <v>17</v>
      </c>
      <c r="D18" s="42"/>
      <c r="E18" s="42"/>
      <c r="F18" s="42"/>
      <c r="G18" s="36">
        <v>20968</v>
      </c>
      <c r="H18" s="36">
        <v>25136</v>
      </c>
      <c r="I18" s="36">
        <v>29718</v>
      </c>
      <c r="J18" s="36">
        <v>31173</v>
      </c>
      <c r="K18" s="36">
        <v>30471</v>
      </c>
      <c r="L18" s="36">
        <v>30564</v>
      </c>
      <c r="M18" s="36">
        <v>16155</v>
      </c>
      <c r="N18" s="36">
        <v>20969</v>
      </c>
      <c r="O18" s="36">
        <v>27551</v>
      </c>
      <c r="P18" s="99">
        <v>32188</v>
      </c>
      <c r="Q18" s="36">
        <v>27868</v>
      </c>
      <c r="R18" s="23"/>
    </row>
    <row r="19" spans="1:18" ht="13" customHeight="1" x14ac:dyDescent="0.35">
      <c r="A19" s="5"/>
      <c r="B19" s="11"/>
      <c r="C19" s="43" t="s">
        <v>19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24"/>
    </row>
    <row r="20" spans="1:18" ht="13" customHeight="1" x14ac:dyDescent="0.35">
      <c r="A20" s="5"/>
      <c r="B20" s="5"/>
      <c r="C20" s="42" t="s">
        <v>20</v>
      </c>
      <c r="D20" s="42"/>
      <c r="E20" s="42"/>
      <c r="F20" s="42"/>
      <c r="G20" s="36">
        <v>150763</v>
      </c>
      <c r="H20" s="36">
        <v>151624</v>
      </c>
      <c r="I20" s="36">
        <v>157118</v>
      </c>
      <c r="J20" s="36">
        <v>165547</v>
      </c>
      <c r="K20" s="36">
        <v>168565</v>
      </c>
      <c r="L20" s="36">
        <v>166796</v>
      </c>
      <c r="M20" s="36">
        <v>47697</v>
      </c>
      <c r="N20" s="36">
        <v>124253</v>
      </c>
      <c r="O20" s="36">
        <v>141366</v>
      </c>
      <c r="P20" s="99">
        <v>140885</v>
      </c>
      <c r="Q20" s="36">
        <v>137683</v>
      </c>
      <c r="R20" s="23"/>
    </row>
    <row r="21" spans="1:18" ht="13" customHeight="1" x14ac:dyDescent="0.35">
      <c r="A21" s="5"/>
      <c r="B21" s="5"/>
      <c r="C21" s="42" t="s">
        <v>135</v>
      </c>
      <c r="D21" s="42"/>
      <c r="E21" s="42"/>
      <c r="F21" s="42"/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23"/>
    </row>
    <row r="22" spans="1:18" ht="13" customHeight="1" x14ac:dyDescent="0.35">
      <c r="A22" s="5"/>
      <c r="B22" s="5"/>
      <c r="C22" s="42" t="s">
        <v>22</v>
      </c>
      <c r="D22" s="42"/>
      <c r="E22" s="42"/>
      <c r="F22" s="42"/>
      <c r="G22" s="36">
        <v>11620</v>
      </c>
      <c r="H22" s="36">
        <v>9666</v>
      </c>
      <c r="I22" s="36">
        <v>5510</v>
      </c>
      <c r="J22" s="36">
        <v>5002</v>
      </c>
      <c r="K22" s="36">
        <v>0</v>
      </c>
      <c r="L22" s="36">
        <v>4089</v>
      </c>
      <c r="M22" s="36">
        <v>3455</v>
      </c>
      <c r="N22" s="36">
        <v>8747</v>
      </c>
      <c r="O22" s="36">
        <v>14293</v>
      </c>
      <c r="P22" s="99">
        <v>13987</v>
      </c>
      <c r="Q22" s="36">
        <v>13448</v>
      </c>
      <c r="R22" s="23"/>
    </row>
    <row r="23" spans="1:18" ht="13" customHeight="1" x14ac:dyDescent="0.35">
      <c r="A23" s="5"/>
      <c r="B23" s="5"/>
      <c r="C23" s="42" t="s">
        <v>23</v>
      </c>
      <c r="D23" s="42"/>
      <c r="E23" s="42"/>
      <c r="F23" s="42"/>
      <c r="G23" s="36">
        <v>0</v>
      </c>
      <c r="H23" s="36">
        <v>41756</v>
      </c>
      <c r="I23" s="36">
        <v>97065</v>
      </c>
      <c r="J23" s="36">
        <v>103158</v>
      </c>
      <c r="K23" s="36">
        <v>134088</v>
      </c>
      <c r="L23" s="36">
        <v>154708</v>
      </c>
      <c r="M23" s="36">
        <v>17304</v>
      </c>
      <c r="N23" s="36">
        <v>61597</v>
      </c>
      <c r="O23" s="36">
        <v>124165</v>
      </c>
      <c r="P23" s="99">
        <v>162622</v>
      </c>
      <c r="Q23" s="36">
        <v>203634</v>
      </c>
      <c r="R23" s="23"/>
    </row>
    <row r="24" spans="1:18" ht="13" customHeight="1" x14ac:dyDescent="0.35">
      <c r="A24" s="5"/>
      <c r="B24" s="5"/>
      <c r="C24" s="42" t="s">
        <v>24</v>
      </c>
      <c r="D24" s="42"/>
      <c r="E24" s="42"/>
      <c r="F24" s="42"/>
      <c r="G24" s="36">
        <v>5995</v>
      </c>
      <c r="H24" s="36">
        <v>6653</v>
      </c>
      <c r="I24" s="36">
        <v>6638</v>
      </c>
      <c r="J24" s="36">
        <v>5482</v>
      </c>
      <c r="K24" s="36">
        <v>5226</v>
      </c>
      <c r="L24" s="36">
        <v>5139</v>
      </c>
      <c r="M24" s="36">
        <v>2705</v>
      </c>
      <c r="N24" s="36">
        <v>4347</v>
      </c>
      <c r="O24" s="36">
        <v>4222</v>
      </c>
      <c r="P24" s="99">
        <v>3946</v>
      </c>
      <c r="Q24" s="36">
        <v>3826</v>
      </c>
      <c r="R24" s="23"/>
    </row>
    <row r="25" spans="1:18" ht="13" customHeight="1" x14ac:dyDescent="0.35">
      <c r="A25" s="5"/>
      <c r="B25" s="11"/>
      <c r="C25" s="42" t="s">
        <v>26</v>
      </c>
      <c r="D25" s="42"/>
      <c r="E25" s="42"/>
      <c r="F25" s="42"/>
      <c r="G25" s="36">
        <v>7920</v>
      </c>
      <c r="H25" s="36">
        <v>7320</v>
      </c>
      <c r="I25" s="36">
        <v>7783</v>
      </c>
      <c r="J25" s="36">
        <v>8435</v>
      </c>
      <c r="K25" s="36">
        <v>5402</v>
      </c>
      <c r="L25" s="36">
        <v>5396</v>
      </c>
      <c r="M25" s="36">
        <v>2442</v>
      </c>
      <c r="N25" s="36">
        <v>3917</v>
      </c>
      <c r="O25" s="36">
        <v>6579</v>
      </c>
      <c r="P25" s="99">
        <v>6636</v>
      </c>
      <c r="Q25" s="36">
        <v>4994</v>
      </c>
      <c r="R25" s="23"/>
    </row>
    <row r="26" spans="1:18" ht="13" customHeight="1" x14ac:dyDescent="0.35">
      <c r="A26" s="5"/>
      <c r="B26" s="5"/>
      <c r="C26" s="43" t="s">
        <v>28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24"/>
    </row>
    <row r="27" spans="1:18" ht="13" customHeight="1" x14ac:dyDescent="0.35">
      <c r="A27" s="5"/>
      <c r="B27" s="11"/>
      <c r="C27" s="42" t="s">
        <v>29</v>
      </c>
      <c r="D27" s="42"/>
      <c r="E27" s="42"/>
      <c r="F27" s="42"/>
      <c r="G27" s="36">
        <v>172685</v>
      </c>
      <c r="H27" s="36">
        <v>169768</v>
      </c>
      <c r="I27" s="36">
        <v>181653</v>
      </c>
      <c r="J27" s="36">
        <v>186036</v>
      </c>
      <c r="K27" s="36">
        <v>275726</v>
      </c>
      <c r="L27" s="36">
        <v>285672</v>
      </c>
      <c r="M27" s="36">
        <v>88046</v>
      </c>
      <c r="N27" s="36">
        <v>136347</v>
      </c>
      <c r="O27" s="36">
        <v>203374</v>
      </c>
      <c r="P27" s="99">
        <v>215764</v>
      </c>
      <c r="Q27" s="36">
        <v>223830</v>
      </c>
      <c r="R27" s="23"/>
    </row>
    <row r="28" spans="1:18" ht="13" customHeight="1" x14ac:dyDescent="0.35">
      <c r="A28" s="5"/>
      <c r="B28" s="11"/>
      <c r="C28" s="42" t="s">
        <v>150</v>
      </c>
      <c r="D28" s="42"/>
      <c r="E28" s="42"/>
      <c r="F28" s="42"/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3889</v>
      </c>
      <c r="Q28" s="36">
        <v>5530</v>
      </c>
      <c r="R28" s="23"/>
    </row>
    <row r="29" spans="1:18" ht="13" customHeight="1" x14ac:dyDescent="0.35">
      <c r="A29" s="5"/>
      <c r="B29" s="11"/>
      <c r="C29" s="42" t="s">
        <v>136</v>
      </c>
      <c r="D29" s="42"/>
      <c r="E29" s="42"/>
      <c r="F29" s="42"/>
      <c r="G29" s="36">
        <v>4739</v>
      </c>
      <c r="H29" s="36">
        <v>645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23"/>
    </row>
    <row r="30" spans="1:18" ht="13" customHeight="1" x14ac:dyDescent="0.35">
      <c r="A30" s="5"/>
      <c r="B30" s="5"/>
      <c r="C30" s="42" t="s">
        <v>30</v>
      </c>
      <c r="D30" s="42"/>
      <c r="E30" s="42"/>
      <c r="F30" s="42"/>
      <c r="G30" s="36">
        <v>373950</v>
      </c>
      <c r="H30" s="36">
        <v>582325</v>
      </c>
      <c r="I30" s="36">
        <v>587062</v>
      </c>
      <c r="J30" s="36">
        <v>617200</v>
      </c>
      <c r="K30" s="36">
        <v>73980</v>
      </c>
      <c r="L30" s="36">
        <v>619110</v>
      </c>
      <c r="M30" s="36">
        <v>120461</v>
      </c>
      <c r="N30" s="36">
        <v>214486</v>
      </c>
      <c r="O30" s="36">
        <v>456920</v>
      </c>
      <c r="P30" s="99">
        <v>499100</v>
      </c>
      <c r="Q30" s="36">
        <v>587633</v>
      </c>
      <c r="R30" s="23"/>
    </row>
    <row r="31" spans="1:18" ht="13" customHeight="1" x14ac:dyDescent="0.35">
      <c r="A31" s="5"/>
      <c r="B31" s="5"/>
      <c r="C31" s="43" t="s">
        <v>31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87"/>
      <c r="Q31" s="87"/>
      <c r="R31" s="22"/>
    </row>
    <row r="32" spans="1:18" ht="13" customHeight="1" x14ac:dyDescent="0.35">
      <c r="A32" s="5"/>
      <c r="B32" s="5"/>
      <c r="C32" s="42" t="s">
        <v>92</v>
      </c>
      <c r="D32" s="42"/>
      <c r="E32" s="42"/>
      <c r="F32" s="42"/>
      <c r="G32" s="36">
        <v>2402473</v>
      </c>
      <c r="H32" s="36">
        <v>2474231</v>
      </c>
      <c r="I32" s="36">
        <v>2615188</v>
      </c>
      <c r="J32" s="36">
        <v>2704930</v>
      </c>
      <c r="K32" s="36">
        <v>2724566</v>
      </c>
      <c r="L32" s="36">
        <v>2701207</v>
      </c>
      <c r="M32" s="36">
        <v>775885</v>
      </c>
      <c r="N32" s="36">
        <v>1184643</v>
      </c>
      <c r="O32" s="36">
        <v>2385461</v>
      </c>
      <c r="P32" s="99">
        <v>2612729</v>
      </c>
      <c r="Q32" s="36">
        <v>2725378</v>
      </c>
      <c r="R32" s="23"/>
    </row>
    <row r="33" spans="1:18" ht="13" customHeight="1" x14ac:dyDescent="0.35">
      <c r="A33" s="5"/>
      <c r="B33" s="5"/>
      <c r="C33" s="42" t="s">
        <v>32</v>
      </c>
      <c r="D33" s="42"/>
      <c r="E33" s="42"/>
      <c r="F33" s="42"/>
      <c r="G33" s="36">
        <v>9559</v>
      </c>
      <c r="H33" s="36">
        <v>8064</v>
      </c>
      <c r="I33" s="36">
        <v>9791</v>
      </c>
      <c r="J33" s="36">
        <v>12549</v>
      </c>
      <c r="K33" s="36">
        <v>8867</v>
      </c>
      <c r="L33" s="36">
        <v>11255</v>
      </c>
      <c r="M33" s="36">
        <v>3255</v>
      </c>
      <c r="N33" s="36">
        <v>5795</v>
      </c>
      <c r="O33" s="36">
        <v>8261</v>
      </c>
      <c r="P33" s="99">
        <v>8257</v>
      </c>
      <c r="Q33" s="36">
        <v>9975</v>
      </c>
      <c r="R33" s="23"/>
    </row>
    <row r="34" spans="1:18" ht="13" customHeight="1" x14ac:dyDescent="0.35">
      <c r="A34" s="5"/>
      <c r="B34" s="11"/>
      <c r="C34" s="42" t="s">
        <v>34</v>
      </c>
      <c r="D34" s="42"/>
      <c r="E34" s="42"/>
      <c r="F34" s="42"/>
      <c r="G34" s="36">
        <v>4734</v>
      </c>
      <c r="H34" s="36">
        <v>5233</v>
      </c>
      <c r="I34" s="36">
        <v>4003</v>
      </c>
      <c r="J34" s="36">
        <v>4328</v>
      </c>
      <c r="K34" s="36">
        <v>4671</v>
      </c>
      <c r="L34" s="36">
        <v>5079</v>
      </c>
      <c r="M34" s="36">
        <v>2404</v>
      </c>
      <c r="N34" s="36">
        <v>3172</v>
      </c>
      <c r="O34" s="36">
        <v>4173</v>
      </c>
      <c r="P34" s="99">
        <v>3919</v>
      </c>
      <c r="Q34" s="36">
        <v>4072</v>
      </c>
      <c r="R34" s="23"/>
    </row>
    <row r="35" spans="1:18" ht="13" customHeight="1" x14ac:dyDescent="0.35">
      <c r="A35" s="5"/>
      <c r="B35" s="5"/>
      <c r="C35" s="42" t="s">
        <v>36</v>
      </c>
      <c r="D35" s="42"/>
      <c r="E35" s="42"/>
      <c r="F35" s="42"/>
      <c r="G35" s="36">
        <v>1345</v>
      </c>
      <c r="H35" s="36">
        <v>1844</v>
      </c>
      <c r="I35" s="36">
        <v>1636</v>
      </c>
      <c r="J35" s="36">
        <v>2228</v>
      </c>
      <c r="K35" s="36">
        <v>3681</v>
      </c>
      <c r="L35" s="36">
        <v>2266</v>
      </c>
      <c r="M35" s="36">
        <v>1261</v>
      </c>
      <c r="N35" s="36">
        <v>1761</v>
      </c>
      <c r="O35" s="36">
        <v>2376</v>
      </c>
      <c r="P35" s="99">
        <v>2070</v>
      </c>
      <c r="Q35" s="36">
        <v>2489</v>
      </c>
      <c r="R35" s="23"/>
    </row>
    <row r="36" spans="1:18" ht="13" customHeight="1" x14ac:dyDescent="0.35">
      <c r="A36" s="5"/>
      <c r="B36" s="11"/>
      <c r="C36" s="42" t="s">
        <v>37</v>
      </c>
      <c r="D36" s="42"/>
      <c r="E36" s="42"/>
      <c r="F36" s="42"/>
      <c r="G36" s="36">
        <v>116623</v>
      </c>
      <c r="H36" s="36">
        <v>133435</v>
      </c>
      <c r="I36" s="36">
        <v>96387</v>
      </c>
      <c r="J36" s="36">
        <v>95258</v>
      </c>
      <c r="K36" s="36">
        <v>97999</v>
      </c>
      <c r="L36" s="36">
        <v>114781</v>
      </c>
      <c r="M36" s="36">
        <v>34968</v>
      </c>
      <c r="N36" s="36">
        <v>64535</v>
      </c>
      <c r="O36" s="36">
        <v>110651</v>
      </c>
      <c r="P36" s="99">
        <v>110709</v>
      </c>
      <c r="Q36" s="36">
        <v>114833</v>
      </c>
      <c r="R36" s="23"/>
    </row>
    <row r="37" spans="1:18" ht="13" customHeight="1" x14ac:dyDescent="0.35">
      <c r="A37" s="5"/>
      <c r="B37" s="5"/>
      <c r="C37" s="42" t="s">
        <v>38</v>
      </c>
      <c r="D37" s="42"/>
      <c r="E37" s="42"/>
      <c r="F37" s="42"/>
      <c r="G37" s="36">
        <v>0</v>
      </c>
      <c r="H37" s="36">
        <v>37144</v>
      </c>
      <c r="I37" s="36">
        <v>41254</v>
      </c>
      <c r="J37" s="36">
        <v>51580</v>
      </c>
      <c r="K37" s="36">
        <v>57357</v>
      </c>
      <c r="L37" s="36">
        <v>66650</v>
      </c>
      <c r="M37" s="36">
        <v>20425</v>
      </c>
      <c r="N37" s="36">
        <v>39434</v>
      </c>
      <c r="O37" s="36">
        <v>59541</v>
      </c>
      <c r="P37" s="99">
        <v>63481</v>
      </c>
      <c r="Q37" s="36">
        <v>72118</v>
      </c>
      <c r="R37" s="23"/>
    </row>
    <row r="38" spans="1:18" ht="13" customHeight="1" x14ac:dyDescent="0.35">
      <c r="A38" s="5"/>
      <c r="B38" s="5"/>
      <c r="C38" s="43" t="s">
        <v>39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87"/>
      <c r="Q38" s="87"/>
      <c r="R38" s="22"/>
    </row>
    <row r="39" spans="1:18" ht="13" customHeight="1" x14ac:dyDescent="0.35">
      <c r="A39" s="5"/>
      <c r="B39" s="5"/>
      <c r="C39" s="42" t="s">
        <v>40</v>
      </c>
      <c r="D39" s="42"/>
      <c r="E39" s="42"/>
      <c r="F39" s="42"/>
      <c r="G39" s="36">
        <v>3606</v>
      </c>
      <c r="H39" s="36">
        <v>3757</v>
      </c>
      <c r="I39" s="36">
        <v>3520</v>
      </c>
      <c r="J39" s="36">
        <v>3639</v>
      </c>
      <c r="K39" s="36">
        <v>3793</v>
      </c>
      <c r="L39" s="36">
        <v>3977</v>
      </c>
      <c r="M39" s="36">
        <v>1935</v>
      </c>
      <c r="N39" s="36">
        <v>3485</v>
      </c>
      <c r="O39" s="36">
        <v>4650</v>
      </c>
      <c r="P39" s="99">
        <v>5532</v>
      </c>
      <c r="Q39" s="36">
        <v>5684</v>
      </c>
      <c r="R39" s="23"/>
    </row>
    <row r="40" spans="1:18" ht="13" customHeight="1" x14ac:dyDescent="0.35">
      <c r="A40" s="5"/>
      <c r="B40" s="5"/>
      <c r="C40" s="42" t="s">
        <v>42</v>
      </c>
      <c r="D40" s="42"/>
      <c r="E40" s="42"/>
      <c r="F40" s="42"/>
      <c r="G40" s="36">
        <v>7564</v>
      </c>
      <c r="H40" s="36">
        <v>6627</v>
      </c>
      <c r="I40" s="36">
        <v>8176</v>
      </c>
      <c r="J40" s="36">
        <v>9177</v>
      </c>
      <c r="K40" s="36">
        <v>10118</v>
      </c>
      <c r="L40" s="36">
        <v>13205</v>
      </c>
      <c r="M40" s="36">
        <v>4157</v>
      </c>
      <c r="N40" s="36">
        <v>6395</v>
      </c>
      <c r="O40" s="36">
        <v>9308</v>
      </c>
      <c r="P40" s="99">
        <v>9393</v>
      </c>
      <c r="Q40" s="36">
        <v>8364</v>
      </c>
      <c r="R40" s="23"/>
    </row>
    <row r="41" spans="1:18" ht="13" customHeight="1" x14ac:dyDescent="0.35">
      <c r="A41" s="5"/>
      <c r="B41" s="11"/>
      <c r="C41" s="43" t="s">
        <v>44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87"/>
      <c r="Q41" s="87"/>
      <c r="R41" s="22"/>
    </row>
    <row r="42" spans="1:18" ht="13" customHeight="1" x14ac:dyDescent="0.35">
      <c r="A42" s="5"/>
      <c r="B42" s="5"/>
      <c r="C42" s="42" t="s">
        <v>45</v>
      </c>
      <c r="D42" s="42"/>
      <c r="E42" s="42"/>
      <c r="F42" s="42"/>
      <c r="G42" s="36">
        <v>59512</v>
      </c>
      <c r="H42" s="36">
        <v>46903</v>
      </c>
      <c r="I42" s="36">
        <v>36550</v>
      </c>
      <c r="J42" s="36">
        <v>40629</v>
      </c>
      <c r="K42" s="36">
        <v>33150</v>
      </c>
      <c r="L42" s="36">
        <v>34055</v>
      </c>
      <c r="M42" s="36">
        <v>10296</v>
      </c>
      <c r="N42" s="36">
        <v>21402</v>
      </c>
      <c r="O42" s="36">
        <v>24194</v>
      </c>
      <c r="P42" s="99">
        <v>29605</v>
      </c>
      <c r="Q42" s="36">
        <v>24762</v>
      </c>
      <c r="R42" s="23"/>
    </row>
    <row r="43" spans="1:18" ht="13" customHeight="1" x14ac:dyDescent="0.35">
      <c r="A43" s="5"/>
      <c r="B43" s="8"/>
      <c r="C43" s="42" t="s">
        <v>47</v>
      </c>
      <c r="D43" s="42"/>
      <c r="E43" s="42"/>
      <c r="F43" s="42"/>
      <c r="G43" s="36">
        <v>0</v>
      </c>
      <c r="H43" s="36">
        <v>0</v>
      </c>
      <c r="I43" s="36">
        <v>3246</v>
      </c>
      <c r="J43" s="36">
        <v>2422</v>
      </c>
      <c r="K43" s="36">
        <v>3145</v>
      </c>
      <c r="L43" s="36">
        <v>3001</v>
      </c>
      <c r="M43" s="36">
        <v>2022</v>
      </c>
      <c r="N43" s="36">
        <v>3252</v>
      </c>
      <c r="O43" s="36">
        <v>3538</v>
      </c>
      <c r="P43" s="99">
        <v>4315</v>
      </c>
      <c r="Q43" s="36">
        <v>4074</v>
      </c>
      <c r="R43" s="23"/>
    </row>
    <row r="44" spans="1:18" ht="13" customHeight="1" x14ac:dyDescent="0.35">
      <c r="A44" s="5"/>
      <c r="B44" s="5"/>
      <c r="C44" s="43" t="s">
        <v>48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87"/>
      <c r="Q44" s="87"/>
      <c r="R44" s="22"/>
    </row>
    <row r="45" spans="1:18" ht="13" customHeight="1" x14ac:dyDescent="0.35">
      <c r="A45" s="5"/>
      <c r="B45" s="5"/>
      <c r="C45" s="42" t="s">
        <v>49</v>
      </c>
      <c r="D45" s="42"/>
      <c r="E45" s="42"/>
      <c r="F45" s="42"/>
      <c r="G45" s="36">
        <v>95691</v>
      </c>
      <c r="H45" s="36">
        <v>106583</v>
      </c>
      <c r="I45" s="36">
        <v>184199</v>
      </c>
      <c r="J45" s="36">
        <v>212247</v>
      </c>
      <c r="K45" s="36">
        <v>213610</v>
      </c>
      <c r="L45" s="36">
        <v>210018</v>
      </c>
      <c r="M45" s="36">
        <v>68417</v>
      </c>
      <c r="N45" s="36">
        <v>99331</v>
      </c>
      <c r="O45" s="36">
        <v>150265</v>
      </c>
      <c r="P45" s="99">
        <v>160251</v>
      </c>
      <c r="Q45" s="36">
        <v>170392</v>
      </c>
      <c r="R45" s="23"/>
    </row>
    <row r="46" spans="1:18" ht="13" customHeight="1" x14ac:dyDescent="0.35">
      <c r="A46" s="5"/>
      <c r="B46" s="5"/>
      <c r="C46" s="42" t="s">
        <v>51</v>
      </c>
      <c r="D46" s="42"/>
      <c r="E46" s="42"/>
      <c r="F46" s="42"/>
      <c r="G46" s="36">
        <v>423097</v>
      </c>
      <c r="H46" s="36">
        <v>341025</v>
      </c>
      <c r="I46" s="36">
        <v>378228</v>
      </c>
      <c r="J46" s="36">
        <v>369200</v>
      </c>
      <c r="K46" s="36">
        <v>361858</v>
      </c>
      <c r="L46" s="36">
        <v>367871</v>
      </c>
      <c r="M46" s="36">
        <v>68074</v>
      </c>
      <c r="N46" s="36">
        <v>157334</v>
      </c>
      <c r="O46" s="36">
        <v>396624</v>
      </c>
      <c r="P46" s="99">
        <v>513448</v>
      </c>
      <c r="Q46" s="36">
        <v>477922</v>
      </c>
      <c r="R46" s="23"/>
    </row>
    <row r="47" spans="1:18" ht="13" customHeight="1" x14ac:dyDescent="0.35">
      <c r="A47" s="5"/>
      <c r="B47" s="5"/>
      <c r="C47" s="42" t="s">
        <v>152</v>
      </c>
      <c r="D47" s="42"/>
      <c r="E47" s="42"/>
      <c r="F47" s="42"/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2780</v>
      </c>
      <c r="Q47" s="36">
        <v>1924</v>
      </c>
      <c r="R47" s="23"/>
    </row>
    <row r="48" spans="1:18" ht="13" customHeight="1" x14ac:dyDescent="0.35">
      <c r="A48" s="5"/>
      <c r="B48" s="15"/>
      <c r="C48" s="42" t="s">
        <v>52</v>
      </c>
      <c r="D48" s="42"/>
      <c r="E48" s="42"/>
      <c r="F48" s="42"/>
      <c r="G48" s="36">
        <v>10608</v>
      </c>
      <c r="H48" s="36">
        <v>12705</v>
      </c>
      <c r="I48" s="36">
        <v>9880</v>
      </c>
      <c r="J48" s="36">
        <v>13641</v>
      </c>
      <c r="K48" s="36">
        <v>15258</v>
      </c>
      <c r="L48" s="36">
        <v>19422</v>
      </c>
      <c r="M48" s="36">
        <v>12101</v>
      </c>
      <c r="N48" s="36">
        <v>14919</v>
      </c>
      <c r="O48" s="36">
        <v>17397</v>
      </c>
      <c r="P48" s="99">
        <v>17278</v>
      </c>
      <c r="Q48" s="36">
        <v>17084</v>
      </c>
      <c r="R48" s="23"/>
    </row>
    <row r="49" spans="1:18" ht="13" customHeight="1" x14ac:dyDescent="0.35">
      <c r="A49" s="5"/>
      <c r="B49" s="5"/>
      <c r="C49" s="42" t="s">
        <v>54</v>
      </c>
      <c r="D49" s="42"/>
      <c r="E49" s="42"/>
      <c r="F49" s="42"/>
      <c r="G49" s="36">
        <v>43583</v>
      </c>
      <c r="H49" s="36">
        <v>48849</v>
      </c>
      <c r="I49" s="36">
        <v>60484</v>
      </c>
      <c r="J49" s="36">
        <v>70509</v>
      </c>
      <c r="K49" s="36">
        <v>61586</v>
      </c>
      <c r="L49" s="36">
        <v>77870</v>
      </c>
      <c r="M49" s="36">
        <v>26986</v>
      </c>
      <c r="N49" s="36">
        <v>49772</v>
      </c>
      <c r="O49" s="36">
        <v>79148</v>
      </c>
      <c r="P49" s="99">
        <v>92714</v>
      </c>
      <c r="Q49" s="36">
        <v>98955</v>
      </c>
      <c r="R49" s="23"/>
    </row>
    <row r="50" spans="1:18" ht="13" customHeight="1" x14ac:dyDescent="0.35">
      <c r="A50" s="5"/>
      <c r="B50" s="5"/>
      <c r="C50" s="43" t="s">
        <v>55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87"/>
      <c r="Q50" s="87"/>
      <c r="R50" s="22"/>
    </row>
    <row r="51" spans="1:18" ht="13" customHeight="1" x14ac:dyDescent="0.35">
      <c r="A51" s="5"/>
      <c r="B51" s="5"/>
      <c r="C51" s="42" t="s">
        <v>56</v>
      </c>
      <c r="D51" s="42"/>
      <c r="E51" s="42"/>
      <c r="F51" s="42"/>
      <c r="G51" s="59">
        <v>33654</v>
      </c>
      <c r="H51" s="59">
        <v>31620</v>
      </c>
      <c r="I51" s="59">
        <v>34098</v>
      </c>
      <c r="J51" s="59">
        <v>36382</v>
      </c>
      <c r="K51" s="59">
        <v>37263</v>
      </c>
      <c r="L51" s="59">
        <v>39566</v>
      </c>
      <c r="M51" s="59">
        <v>17027</v>
      </c>
      <c r="N51" s="36">
        <v>22918</v>
      </c>
      <c r="O51" s="36">
        <v>31893</v>
      </c>
      <c r="P51" s="99">
        <v>38240</v>
      </c>
      <c r="Q51" s="36">
        <v>38587</v>
      </c>
      <c r="R51" s="23"/>
    </row>
    <row r="52" spans="1:18" ht="13" customHeight="1" x14ac:dyDescent="0.35">
      <c r="A52" s="5"/>
      <c r="B52" s="5"/>
      <c r="C52" s="42" t="s">
        <v>58</v>
      </c>
      <c r="D52" s="42"/>
      <c r="E52" s="42"/>
      <c r="F52" s="42"/>
      <c r="G52" s="59">
        <v>138371</v>
      </c>
      <c r="H52" s="59">
        <v>148449</v>
      </c>
      <c r="I52" s="59">
        <v>135601</v>
      </c>
      <c r="J52" s="59">
        <v>194465</v>
      </c>
      <c r="K52" s="59">
        <v>162134</v>
      </c>
      <c r="L52" s="59">
        <v>168274</v>
      </c>
      <c r="M52" s="59">
        <v>61296</v>
      </c>
      <c r="N52" s="36">
        <v>84017</v>
      </c>
      <c r="O52" s="36">
        <v>123837</v>
      </c>
      <c r="P52" s="99">
        <v>155496</v>
      </c>
      <c r="Q52" s="36">
        <v>222880</v>
      </c>
      <c r="R52" s="23"/>
    </row>
    <row r="53" spans="1:18" ht="13" customHeight="1" x14ac:dyDescent="0.35">
      <c r="A53" s="5"/>
      <c r="B53" s="5"/>
      <c r="C53" s="42" t="s">
        <v>60</v>
      </c>
      <c r="D53" s="42"/>
      <c r="E53" s="42"/>
      <c r="F53" s="42"/>
      <c r="G53" s="59">
        <v>31122</v>
      </c>
      <c r="H53" s="59">
        <v>41692</v>
      </c>
      <c r="I53" s="59">
        <v>18079</v>
      </c>
      <c r="J53" s="59">
        <v>29588</v>
      </c>
      <c r="K53" s="59">
        <v>31508</v>
      </c>
      <c r="L53" s="59">
        <v>41556</v>
      </c>
      <c r="M53" s="59">
        <v>12575</v>
      </c>
      <c r="N53" s="36">
        <v>19850</v>
      </c>
      <c r="O53" s="36">
        <v>31533</v>
      </c>
      <c r="P53" s="99">
        <v>39297</v>
      </c>
      <c r="Q53" s="36">
        <v>43396</v>
      </c>
      <c r="R53" s="23"/>
    </row>
    <row r="54" spans="1:18" ht="13" customHeight="1" x14ac:dyDescent="0.35">
      <c r="A54" s="5"/>
      <c r="B54" s="5"/>
      <c r="C54" s="42" t="s">
        <v>61</v>
      </c>
      <c r="D54" s="42"/>
      <c r="E54" s="42"/>
      <c r="F54" s="42"/>
      <c r="G54" s="59">
        <v>12115</v>
      </c>
      <c r="H54" s="59">
        <v>11513</v>
      </c>
      <c r="I54" s="59">
        <v>12198</v>
      </c>
      <c r="J54" s="59">
        <v>12967</v>
      </c>
      <c r="K54" s="59">
        <v>12168</v>
      </c>
      <c r="L54" s="59">
        <v>13743</v>
      </c>
      <c r="M54" s="59" t="s">
        <v>91</v>
      </c>
      <c r="N54" s="36">
        <v>0</v>
      </c>
      <c r="O54" s="36" t="s">
        <v>91</v>
      </c>
      <c r="P54" s="99" t="s">
        <v>91</v>
      </c>
      <c r="Q54" s="99">
        <v>5398</v>
      </c>
      <c r="R54" s="20"/>
    </row>
    <row r="55" spans="1:18" ht="13" customHeight="1" x14ac:dyDescent="0.35">
      <c r="A55" s="5"/>
      <c r="B55" s="5"/>
      <c r="C55" s="42" t="s">
        <v>63</v>
      </c>
      <c r="D55" s="42"/>
      <c r="E55" s="42"/>
      <c r="F55" s="42"/>
      <c r="G55" s="59">
        <v>6318</v>
      </c>
      <c r="H55" s="59">
        <v>5668</v>
      </c>
      <c r="I55" s="59">
        <v>6070</v>
      </c>
      <c r="J55" s="59">
        <v>6307</v>
      </c>
      <c r="K55" s="59">
        <v>5897</v>
      </c>
      <c r="L55" s="59">
        <v>8796</v>
      </c>
      <c r="M55" s="59">
        <v>7881</v>
      </c>
      <c r="N55" s="36">
        <v>10270</v>
      </c>
      <c r="O55" s="36">
        <v>6897</v>
      </c>
      <c r="P55" s="99">
        <v>6600</v>
      </c>
      <c r="Q55" s="36">
        <v>5629</v>
      </c>
      <c r="R55" s="23"/>
    </row>
    <row r="56" spans="1:18" ht="13" customHeight="1" x14ac:dyDescent="0.35">
      <c r="A56" s="5"/>
      <c r="B56" s="5"/>
      <c r="C56" s="43" t="s">
        <v>9</v>
      </c>
      <c r="D56" s="44"/>
      <c r="E56" s="44"/>
      <c r="F56" s="44"/>
      <c r="G56" s="45">
        <f t="shared" ref="G56:O56" si="0">SUM(G14:G18,G20:G25,G27:G30,G32:G37,G39:G40,G42:G43,G45:G49,G51:G55)</f>
        <v>4402132</v>
      </c>
      <c r="H56" s="45">
        <f t="shared" si="0"/>
        <v>4705741</v>
      </c>
      <c r="I56" s="45">
        <f t="shared" si="0"/>
        <v>5027732</v>
      </c>
      <c r="J56" s="45">
        <f t="shared" si="0"/>
        <v>5294851</v>
      </c>
      <c r="K56" s="45">
        <f t="shared" si="0"/>
        <v>4862934</v>
      </c>
      <c r="L56" s="45">
        <f t="shared" si="0"/>
        <v>5447700</v>
      </c>
      <c r="M56" s="45">
        <f t="shared" si="0"/>
        <v>1530586</v>
      </c>
      <c r="N56" s="45">
        <f t="shared" si="0"/>
        <v>2517413</v>
      </c>
      <c r="O56" s="45">
        <f t="shared" si="0"/>
        <v>4644712</v>
      </c>
      <c r="P56" s="45">
        <f>SUM(P14:P18,P20:P25,P27:P30,P32:P37,P39:P40,P42:P43,P45:P49,P51:P55)</f>
        <v>5203446</v>
      </c>
      <c r="Q56" s="45">
        <f>SUM(Q14:Q18,Q20:Q25,Q27:Q30,Q32:Q37,Q39:Q40,Q42:Q43,Q45:Q49,Q51:Q55)</f>
        <v>5513981</v>
      </c>
      <c r="R56" s="25"/>
    </row>
    <row r="57" spans="1:18" ht="6" customHeight="1" thickBot="1" x14ac:dyDescent="0.4">
      <c r="A57" s="5"/>
      <c r="B57" s="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5"/>
    </row>
    <row r="58" spans="1:18" ht="12" customHeight="1" x14ac:dyDescent="0.25">
      <c r="A58" s="5"/>
      <c r="B58" s="5"/>
      <c r="C58" s="48" t="s">
        <v>161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5"/>
    </row>
    <row r="59" spans="1:18" ht="12" customHeight="1" x14ac:dyDescent="0.25">
      <c r="A59" s="5"/>
      <c r="B59" s="5"/>
      <c r="C59" s="47" t="s">
        <v>65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5"/>
    </row>
    <row r="60" spans="1:18" ht="12" customHeight="1" x14ac:dyDescent="0.25">
      <c r="A60" s="5"/>
      <c r="B60" s="5"/>
      <c r="C60" s="48" t="s">
        <v>144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5"/>
    </row>
    <row r="61" spans="1:18" ht="12" customHeight="1" x14ac:dyDescent="0.25">
      <c r="A61" s="5"/>
      <c r="B61" s="5"/>
      <c r="C61" s="48" t="s">
        <v>137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5"/>
    </row>
    <row r="62" spans="1:18" ht="12" customHeight="1" x14ac:dyDescent="0.25">
      <c r="A62" s="5"/>
      <c r="B62" s="5"/>
      <c r="C62" s="48" t="s">
        <v>146</v>
      </c>
      <c r="D62" s="28"/>
      <c r="E62" s="28"/>
      <c r="F62" s="28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35"/>
    </row>
    <row r="63" spans="1:18" ht="12" customHeight="1" x14ac:dyDescent="0.25">
      <c r="A63" s="5"/>
      <c r="B63" s="5"/>
      <c r="C63" s="48" t="s">
        <v>153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5"/>
    </row>
    <row r="64" spans="1:18" ht="12" customHeight="1" x14ac:dyDescent="0.25">
      <c r="A64" s="5"/>
      <c r="B64" s="5"/>
      <c r="C64" s="48" t="s">
        <v>189</v>
      </c>
      <c r="D64" s="50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5"/>
    </row>
    <row r="65" spans="1:18" ht="12" customHeight="1" x14ac:dyDescent="0.35">
      <c r="A65" s="5"/>
      <c r="B65" s="5"/>
      <c r="C65" s="50"/>
      <c r="D65" s="51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5"/>
    </row>
    <row r="66" spans="1:18" ht="12" customHeight="1" x14ac:dyDescent="0.25">
      <c r="A66" s="5"/>
      <c r="B66" s="5"/>
      <c r="C66" s="48"/>
      <c r="D66" s="50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5"/>
    </row>
    <row r="67" spans="1:18" ht="12" customHeight="1" x14ac:dyDescent="0.25">
      <c r="A67" s="5"/>
      <c r="B67" s="5"/>
      <c r="C67" s="48"/>
      <c r="D67" s="50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5"/>
    </row>
    <row r="68" spans="1:18" ht="12" customHeight="1" x14ac:dyDescent="0.25">
      <c r="A68" s="5"/>
      <c r="B68" s="5"/>
      <c r="C68" s="48"/>
      <c r="D68" s="51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5"/>
    </row>
    <row r="69" spans="1:18" ht="12" customHeight="1" x14ac:dyDescent="0.35">
      <c r="A69" s="5"/>
      <c r="B69" s="5"/>
      <c r="C69" s="50"/>
      <c r="D69" s="52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5"/>
    </row>
    <row r="70" spans="1:18" ht="12" customHeight="1" x14ac:dyDescent="0.35">
      <c r="A70" s="5"/>
      <c r="B70" s="5"/>
      <c r="C70" s="50"/>
      <c r="D70" s="52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5"/>
    </row>
    <row r="71" spans="1:18" ht="12" customHeight="1" x14ac:dyDescent="0.35">
      <c r="A71" s="5"/>
      <c r="B71" s="5"/>
      <c r="C71" s="50"/>
      <c r="D71" s="51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5"/>
    </row>
    <row r="72" spans="1:18" ht="12" customHeight="1" x14ac:dyDescent="0.35">
      <c r="A72" s="5"/>
      <c r="B72" s="5"/>
      <c r="C72" s="50"/>
      <c r="D72" s="51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5"/>
    </row>
    <row r="73" spans="1:18" ht="12" customHeight="1" x14ac:dyDescent="0.35">
      <c r="A73" s="5"/>
      <c r="B73" s="5"/>
      <c r="C73" s="50"/>
      <c r="D73" s="51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5"/>
    </row>
    <row r="74" spans="1:18" ht="12" customHeight="1" x14ac:dyDescent="0.35">
      <c r="A74" s="5"/>
      <c r="B74" s="5"/>
      <c r="C74" s="50"/>
      <c r="D74" s="51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5"/>
    </row>
    <row r="75" spans="1:18" ht="12" customHeight="1" x14ac:dyDescent="0.35">
      <c r="A75" s="5"/>
      <c r="B75" s="5"/>
      <c r="C75" s="50"/>
      <c r="D75" s="51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5"/>
    </row>
    <row r="76" spans="1:18" ht="12" customHeight="1" x14ac:dyDescent="0.35"/>
    <row r="77" spans="1:18" ht="13" customHeight="1" x14ac:dyDescent="0.35"/>
    <row r="207" spans="7:21" x14ac:dyDescent="0.35"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</row>
    <row r="208" spans="7:21" x14ac:dyDescent="0.35"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</row>
    <row r="209" spans="6:24" x14ac:dyDescent="0.35"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</row>
    <row r="210" spans="6:24" x14ac:dyDescent="0.35"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</row>
    <row r="211" spans="6:24" x14ac:dyDescent="0.35"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</row>
    <row r="212" spans="6:24" x14ac:dyDescent="0.35"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</row>
    <row r="213" spans="6:24" x14ac:dyDescent="0.35"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</row>
    <row r="214" spans="6:24" x14ac:dyDescent="0.35"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7"/>
    </row>
    <row r="215" spans="6:24" x14ac:dyDescent="0.35">
      <c r="F215" s="18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8"/>
      <c r="W215" s="18"/>
      <c r="X215" s="18"/>
    </row>
    <row r="216" spans="6:24" x14ac:dyDescent="0.35">
      <c r="F216" s="18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8"/>
      <c r="W216" s="18"/>
      <c r="X216" s="18"/>
    </row>
    <row r="217" spans="6:24" x14ac:dyDescent="0.35">
      <c r="F217" s="1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8"/>
      <c r="W217" s="18"/>
      <c r="X217" s="18"/>
    </row>
    <row r="218" spans="6:24" x14ac:dyDescent="0.35">
      <c r="F218" s="18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8"/>
      <c r="W218" s="18"/>
      <c r="X218" s="18"/>
    </row>
    <row r="219" spans="6:24" x14ac:dyDescent="0.35">
      <c r="F219" s="18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8"/>
      <c r="W219" s="18"/>
      <c r="X219" s="18"/>
    </row>
    <row r="220" spans="6:24" x14ac:dyDescent="0.35">
      <c r="F220" s="18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8"/>
      <c r="W220" s="18"/>
      <c r="X220" s="18"/>
    </row>
    <row r="221" spans="6:24" x14ac:dyDescent="0.35">
      <c r="F221" s="18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6"/>
      <c r="U221" s="16"/>
      <c r="V221" s="18"/>
      <c r="W221" s="18"/>
      <c r="X221" s="18"/>
    </row>
    <row r="222" spans="6:24" x14ac:dyDescent="0.2">
      <c r="F222" s="18"/>
      <c r="G222" s="17"/>
      <c r="H222" s="53">
        <v>314585</v>
      </c>
      <c r="I222" s="53">
        <v>372586</v>
      </c>
      <c r="J222" s="53">
        <v>139342</v>
      </c>
      <c r="K222" s="53">
        <v>0</v>
      </c>
      <c r="L222" s="53"/>
      <c r="M222" s="53"/>
      <c r="N222" s="53"/>
      <c r="O222" s="53"/>
      <c r="P222" s="53"/>
      <c r="Q222" s="53">
        <f>SUM(H222:K222)</f>
        <v>826513</v>
      </c>
      <c r="R222" s="54"/>
      <c r="S222" s="17"/>
      <c r="T222" s="16"/>
      <c r="U222" s="16"/>
      <c r="V222" s="18"/>
      <c r="W222" s="18"/>
      <c r="X222" s="18"/>
    </row>
    <row r="223" spans="6:24" x14ac:dyDescent="0.35">
      <c r="F223" s="18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6"/>
      <c r="U223" s="16"/>
      <c r="V223" s="18"/>
      <c r="W223" s="18"/>
      <c r="X223" s="18"/>
    </row>
    <row r="224" spans="6:24" x14ac:dyDescent="0.35">
      <c r="F224" s="18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6"/>
      <c r="U224" s="16"/>
      <c r="V224" s="18"/>
      <c r="W224" s="18"/>
      <c r="X224" s="18"/>
    </row>
    <row r="225" spans="6:24" x14ac:dyDescent="0.35">
      <c r="F225" s="18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8"/>
      <c r="W225" s="18"/>
      <c r="X225" s="18"/>
    </row>
    <row r="226" spans="6:24" x14ac:dyDescent="0.35">
      <c r="F226" s="18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8"/>
      <c r="W226" s="18"/>
      <c r="X226" s="18"/>
    </row>
    <row r="227" spans="6:24" x14ac:dyDescent="0.35">
      <c r="G227" s="16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6"/>
    </row>
    <row r="228" spans="6:24" x14ac:dyDescent="0.35">
      <c r="G228" s="16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6"/>
      <c r="V228" s="16"/>
      <c r="W228" s="16"/>
    </row>
    <row r="229" spans="6:24" x14ac:dyDescent="0.35">
      <c r="G229" s="16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6"/>
      <c r="V229" s="16"/>
      <c r="W229" s="16"/>
    </row>
    <row r="230" spans="6:24" x14ac:dyDescent="0.35">
      <c r="G230" s="16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6"/>
      <c r="V230" s="16"/>
      <c r="W230" s="16"/>
    </row>
    <row r="231" spans="6:24" x14ac:dyDescent="0.35"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6:24" x14ac:dyDescent="0.35"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</sheetData>
  <conditionalFormatting sqref="G16">
    <cfRule type="cellIs" dxfId="48" priority="51" stopIfTrue="1" operator="equal">
      <formula>""" """</formula>
    </cfRule>
    <cfRule type="cellIs" dxfId="47" priority="50" stopIfTrue="1" operator="equal">
      <formula>""</formula>
    </cfRule>
    <cfRule type="cellIs" dxfId="46" priority="52" stopIfTrue="1" operator="equal">
      <formula>""""""</formula>
    </cfRule>
  </conditionalFormatting>
  <conditionalFormatting sqref="G40">
    <cfRule type="cellIs" dxfId="45" priority="49" stopIfTrue="1" operator="equal">
      <formula>""""""</formula>
    </cfRule>
    <cfRule type="cellIs" dxfId="44" priority="48" stopIfTrue="1" operator="equal">
      <formula>""" """</formula>
    </cfRule>
    <cfRule type="cellIs" dxfId="43" priority="47" stopIfTrue="1" operator="equal">
      <formula>""</formula>
    </cfRule>
  </conditionalFormatting>
  <conditionalFormatting sqref="G43">
    <cfRule type="cellIs" dxfId="42" priority="46" stopIfTrue="1" operator="equal">
      <formula>""""""</formula>
    </cfRule>
    <cfRule type="cellIs" dxfId="41" priority="44" stopIfTrue="1" operator="equal">
      <formula>""</formula>
    </cfRule>
    <cfRule type="cellIs" dxfId="40" priority="45" stopIfTrue="1" operator="equal">
      <formula>""" """</formula>
    </cfRule>
  </conditionalFormatting>
  <conditionalFormatting sqref="G36:H36">
    <cfRule type="cellIs" dxfId="39" priority="40" stopIfTrue="1" operator="equal">
      <formula>""""""</formula>
    </cfRule>
    <cfRule type="cellIs" dxfId="38" priority="39" stopIfTrue="1" operator="equal">
      <formula>""" """</formula>
    </cfRule>
  </conditionalFormatting>
  <conditionalFormatting sqref="G32:J32">
    <cfRule type="cellIs" dxfId="37" priority="37" stopIfTrue="1" operator="equal">
      <formula>""""""</formula>
    </cfRule>
    <cfRule type="cellIs" dxfId="36" priority="36" stopIfTrue="1" operator="equal">
      <formula>""" """</formula>
    </cfRule>
    <cfRule type="cellIs" dxfId="35" priority="35" stopIfTrue="1" operator="equal">
      <formula>""</formula>
    </cfRule>
  </conditionalFormatting>
  <conditionalFormatting sqref="G36:J37">
    <cfRule type="cellIs" dxfId="34" priority="29" stopIfTrue="1" operator="equal">
      <formula>""</formula>
    </cfRule>
  </conditionalFormatting>
  <conditionalFormatting sqref="G14:O31 H14:P35 G28:P28 Q29 G33:O35 H36:I36 J36:P37 G37:I37 G38:P55 Q21:Q22 P19:Q19 P26:Q26 P31:Q31 P38:Q38 P41:Q41 P44:Q44 P50:Q50">
    <cfRule type="cellIs" dxfId="33" priority="70" stopIfTrue="1" operator="equal">
      <formula>""" """</formula>
    </cfRule>
  </conditionalFormatting>
  <conditionalFormatting sqref="G14:P18 G20:P25 Q21:Q22 G27:P30 Q29 H32:P37 G33:O35 G37:H37 G39:P40 G42:P43 G45:P49 G51:P55">
    <cfRule type="cellIs" dxfId="32" priority="71" stopIfTrue="1" operator="equal">
      <formula>""""""</formula>
    </cfRule>
  </conditionalFormatting>
  <conditionalFormatting sqref="G14:P18 G39:P40 G42:P43 H32:P37 G33:O35 G51:P55">
    <cfRule type="cellIs" dxfId="31" priority="68" stopIfTrue="1" operator="equal">
      <formula>""</formula>
    </cfRule>
  </conditionalFormatting>
  <conditionalFormatting sqref="G47:P47">
    <cfRule type="cellIs" dxfId="30" priority="1" stopIfTrue="1" operator="equal">
      <formula>""</formula>
    </cfRule>
  </conditionalFormatting>
  <conditionalFormatting sqref="G20:Q25">
    <cfRule type="cellIs" dxfId="29" priority="23" stopIfTrue="1" operator="equal">
      <formula>""</formula>
    </cfRule>
  </conditionalFormatting>
  <conditionalFormatting sqref="G27:Q30">
    <cfRule type="cellIs" dxfId="28" priority="20" stopIfTrue="1" operator="equal">
      <formula>""</formula>
    </cfRule>
  </conditionalFormatting>
  <conditionalFormatting sqref="G45:Q49">
    <cfRule type="cellIs" dxfId="27" priority="8" stopIfTrue="1" operator="equal">
      <formula>""</formula>
    </cfRule>
  </conditionalFormatting>
  <conditionalFormatting sqref="I36:J37">
    <cfRule type="cellIs" dxfId="26" priority="30" stopIfTrue="1" operator="equal">
      <formula>""" """</formula>
    </cfRule>
    <cfRule type="cellIs" dxfId="25" priority="31" stopIfTrue="1" operator="equal">
      <formula>""""""</formula>
    </cfRule>
  </conditionalFormatting>
  <conditionalFormatting sqref="Q14:Q18">
    <cfRule type="cellIs" dxfId="24" priority="28" stopIfTrue="1" operator="equal">
      <formula>""""""</formula>
    </cfRule>
    <cfRule type="cellIs" dxfId="23" priority="27" stopIfTrue="1" operator="equal">
      <formula>""" """</formula>
    </cfRule>
    <cfRule type="cellIs" dxfId="22" priority="26" stopIfTrue="1" operator="equal">
      <formula>""</formula>
    </cfRule>
  </conditionalFormatting>
  <conditionalFormatting sqref="Q20:Q25">
    <cfRule type="cellIs" dxfId="21" priority="24" stopIfTrue="1" operator="equal">
      <formula>""" """</formula>
    </cfRule>
    <cfRule type="cellIs" dxfId="20" priority="25" stopIfTrue="1" operator="equal">
      <formula>""""""</formula>
    </cfRule>
  </conditionalFormatting>
  <conditionalFormatting sqref="Q27:Q30">
    <cfRule type="cellIs" dxfId="19" priority="22" stopIfTrue="1" operator="equal">
      <formula>""""""</formula>
    </cfRule>
    <cfRule type="cellIs" dxfId="18" priority="21" stopIfTrue="1" operator="equal">
      <formula>""" """</formula>
    </cfRule>
  </conditionalFormatting>
  <conditionalFormatting sqref="Q29 G27:P29">
    <cfRule type="cellIs" dxfId="17" priority="69" stopIfTrue="1" operator="equal">
      <formula>""</formula>
    </cfRule>
  </conditionalFormatting>
  <conditionalFormatting sqref="Q32:Q37">
    <cfRule type="cellIs" dxfId="16" priority="19" stopIfTrue="1" operator="equal">
      <formula>""""""</formula>
    </cfRule>
    <cfRule type="cellIs" dxfId="15" priority="18" stopIfTrue="1" operator="equal">
      <formula>""" """</formula>
    </cfRule>
    <cfRule type="cellIs" dxfId="14" priority="17" stopIfTrue="1" operator="equal">
      <formula>""</formula>
    </cfRule>
  </conditionalFormatting>
  <conditionalFormatting sqref="Q39:Q40">
    <cfRule type="cellIs" dxfId="13" priority="16" stopIfTrue="1" operator="equal">
      <formula>""""""</formula>
    </cfRule>
    <cfRule type="cellIs" dxfId="12" priority="15" stopIfTrue="1" operator="equal">
      <formula>""" """</formula>
    </cfRule>
    <cfRule type="cellIs" dxfId="11" priority="14" stopIfTrue="1" operator="equal">
      <formula>""</formula>
    </cfRule>
  </conditionalFormatting>
  <conditionalFormatting sqref="Q42:Q43">
    <cfRule type="cellIs" dxfId="10" priority="12" stopIfTrue="1" operator="equal">
      <formula>""" """</formula>
    </cfRule>
    <cfRule type="cellIs" dxfId="9" priority="11" stopIfTrue="1" operator="equal">
      <formula>""</formula>
    </cfRule>
    <cfRule type="cellIs" dxfId="8" priority="13" stopIfTrue="1" operator="equal">
      <formula>""""""</formula>
    </cfRule>
  </conditionalFormatting>
  <conditionalFormatting sqref="Q45:Q49">
    <cfRule type="cellIs" dxfId="7" priority="10" stopIfTrue="1" operator="equal">
      <formula>""""""</formula>
    </cfRule>
    <cfRule type="cellIs" dxfId="6" priority="9" stopIfTrue="1" operator="equal">
      <formula>""" """</formula>
    </cfRule>
  </conditionalFormatting>
  <conditionalFormatting sqref="Q51:Q53">
    <cfRule type="cellIs" dxfId="5" priority="7" stopIfTrue="1" operator="equal">
      <formula>""""""</formula>
    </cfRule>
    <cfRule type="cellIs" dxfId="4" priority="6" stopIfTrue="1" operator="equal">
      <formula>""" """</formula>
    </cfRule>
    <cfRule type="cellIs" dxfId="3" priority="5" stopIfTrue="1" operator="equal">
      <formula>""</formula>
    </cfRule>
  </conditionalFormatting>
  <conditionalFormatting sqref="Q55">
    <cfRule type="cellIs" dxfId="2" priority="4" stopIfTrue="1" operator="equal">
      <formula>""""""</formula>
    </cfRule>
    <cfRule type="cellIs" dxfId="1" priority="3" stopIfTrue="1" operator="equal">
      <formula>""" """</formula>
    </cfRule>
    <cfRule type="cellIs" dxfId="0" priority="2" stopIfTrue="1" operator="equal">
      <formula>""</formula>
    </cfRule>
  </conditionalFormatting>
  <pageMargins left="0" right="0.15748031496062992" top="0" bottom="0.23622047244094491" header="0" footer="0.23622047244094491"/>
  <pageSetup paperSize="9" scale="97" orientation="landscape" r:id="rId1"/>
  <headerFooter>
    <oddFooter>&amp;R&amp;"Noto Sans,Normal"&amp;8
&amp;"Source Sans Pro,Normal"&amp;9Servicio de Información y Difusión. &amp;"Source Sans Pro,Negrita"2024 | &amp;P</oddFooter>
  </headerFooter>
  <rowBreaks count="1" manualBreakCount="1">
    <brk id="40" max="16" man="1"/>
  </rowBreaks>
  <ignoredErrors>
    <ignoredError sqref="C8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0A36-2393-42CE-83B8-814F335102A2}">
  <dimension ref="A1:M62"/>
  <sheetViews>
    <sheetView zoomScaleNormal="100" zoomScalePageLayoutView="85" workbookViewId="0"/>
  </sheetViews>
  <sheetFormatPr baseColWidth="10" defaultColWidth="8.7265625" defaultRowHeight="14.5" x14ac:dyDescent="0.35"/>
  <cols>
    <col min="1" max="1" width="6.81640625" style="4" customWidth="1"/>
    <col min="2" max="2" width="2.54296875" style="4" customWidth="1"/>
    <col min="3" max="3" width="7.81640625" style="4" customWidth="1"/>
    <col min="4" max="4" width="9.453125" style="4" customWidth="1"/>
    <col min="5" max="5" width="8.54296875" style="4" customWidth="1"/>
    <col min="6" max="6" width="5.453125" style="4" customWidth="1"/>
    <col min="7" max="7" width="8.54296875" style="4" customWidth="1"/>
    <col min="8" max="11" width="8.7265625" style="4"/>
    <col min="12" max="12" width="8" style="4" customWidth="1"/>
    <col min="13" max="13" width="8.7265625" style="4" customWidth="1"/>
    <col min="14" max="14" width="5.26953125" style="4" customWidth="1"/>
    <col min="15" max="16384" width="8.7265625" style="4"/>
  </cols>
  <sheetData>
    <row r="1" spans="1:13" ht="18.75" customHeigh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5" x14ac:dyDescent="0.35">
      <c r="A10" s="3"/>
      <c r="B10" s="29" t="s">
        <v>134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2.5" customHeight="1" x14ac:dyDescent="0.35">
      <c r="A11" s="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35">
      <c r="A12" s="3"/>
      <c r="B12" s="28"/>
      <c r="C12" s="126" t="s">
        <v>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1:13" x14ac:dyDescent="0.35">
      <c r="A13" s="3"/>
      <c r="B13" s="28"/>
      <c r="C13" s="127" t="s">
        <v>160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x14ac:dyDescent="0.35">
      <c r="A14" s="3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35">
      <c r="A15" s="3"/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4.5" customHeight="1" x14ac:dyDescent="0.35">
      <c r="A16" s="3"/>
      <c r="B16" s="28"/>
      <c r="C16" s="117" t="s">
        <v>190</v>
      </c>
      <c r="D16" s="58"/>
      <c r="E16" s="58"/>
      <c r="F16" s="58"/>
      <c r="G16" s="58"/>
      <c r="H16" s="58"/>
      <c r="I16" s="58"/>
      <c r="J16" s="58"/>
      <c r="K16" s="58"/>
      <c r="L16" s="30"/>
      <c r="M16" s="30"/>
    </row>
    <row r="17" spans="1:13" ht="8.25" customHeight="1" x14ac:dyDescent="0.35">
      <c r="A17" s="3"/>
      <c r="B17" s="28"/>
      <c r="C17" s="58"/>
      <c r="D17" s="58"/>
      <c r="E17" s="58"/>
      <c r="F17" s="58"/>
      <c r="G17" s="58"/>
      <c r="H17" s="58"/>
      <c r="I17" s="58"/>
      <c r="J17" s="58"/>
      <c r="K17" s="58"/>
      <c r="L17" s="30"/>
      <c r="M17" s="30"/>
    </row>
    <row r="18" spans="1:13" ht="14.5" customHeight="1" x14ac:dyDescent="0.35">
      <c r="A18" s="3"/>
      <c r="B18" s="28"/>
      <c r="C18" s="117" t="s">
        <v>194</v>
      </c>
      <c r="D18" s="58"/>
      <c r="E18" s="58"/>
      <c r="F18" s="58"/>
      <c r="G18" s="58"/>
      <c r="H18" s="58"/>
      <c r="I18" s="58"/>
      <c r="J18" s="58"/>
      <c r="K18" s="58"/>
      <c r="L18" s="30"/>
      <c r="M18" s="30"/>
    </row>
    <row r="19" spans="1:13" ht="14.5" customHeight="1" x14ac:dyDescent="0.35">
      <c r="A19" s="3"/>
      <c r="B19" s="28"/>
      <c r="C19" s="117" t="s">
        <v>193</v>
      </c>
      <c r="D19" s="58"/>
      <c r="E19" s="58"/>
      <c r="F19" s="58"/>
      <c r="G19" s="58"/>
      <c r="H19" s="58"/>
      <c r="I19" s="58"/>
      <c r="J19" s="58"/>
      <c r="K19" s="58"/>
      <c r="L19" s="30"/>
      <c r="M19" s="30"/>
    </row>
    <row r="20" spans="1:13" ht="8.25" customHeight="1" x14ac:dyDescent="0.35">
      <c r="A20" s="3"/>
      <c r="B20" s="28"/>
      <c r="C20" s="58"/>
      <c r="D20" s="58"/>
      <c r="E20" s="58"/>
      <c r="F20" s="58"/>
      <c r="G20" s="58"/>
      <c r="H20" s="58"/>
      <c r="I20" s="58"/>
      <c r="J20" s="58"/>
      <c r="K20" s="58"/>
      <c r="L20" s="30"/>
      <c r="M20" s="30"/>
    </row>
    <row r="21" spans="1:13" ht="14.5" customHeight="1" x14ac:dyDescent="0.35">
      <c r="A21" s="3"/>
      <c r="B21" s="28"/>
      <c r="C21" s="117" t="s">
        <v>191</v>
      </c>
      <c r="D21" s="58"/>
      <c r="E21" s="58"/>
      <c r="F21" s="58"/>
      <c r="G21" s="58"/>
      <c r="H21" s="58"/>
      <c r="I21" s="58"/>
      <c r="J21" s="58"/>
      <c r="K21" s="58"/>
      <c r="L21" s="30"/>
      <c r="M21" s="30"/>
    </row>
    <row r="22" spans="1:13" ht="8.25" customHeight="1" x14ac:dyDescent="0.35">
      <c r="A22" s="3"/>
      <c r="B22" s="28"/>
      <c r="C22" s="58"/>
      <c r="D22" s="58"/>
      <c r="E22" s="58"/>
      <c r="F22" s="58"/>
      <c r="G22" s="58"/>
      <c r="H22" s="58"/>
      <c r="I22" s="58"/>
      <c r="J22" s="58"/>
      <c r="K22" s="58"/>
      <c r="L22" s="30"/>
      <c r="M22" s="58"/>
    </row>
    <row r="23" spans="1:13" ht="14.5" customHeight="1" x14ac:dyDescent="0.35">
      <c r="A23" s="3"/>
      <c r="B23" s="28"/>
      <c r="C23" s="102" t="s">
        <v>195</v>
      </c>
      <c r="D23" s="58"/>
      <c r="E23" s="58"/>
      <c r="F23" s="58"/>
      <c r="G23" s="58"/>
      <c r="H23" s="58"/>
      <c r="I23" s="58"/>
      <c r="J23" s="58"/>
      <c r="K23" s="58"/>
      <c r="L23" s="30"/>
      <c r="M23" s="58"/>
    </row>
    <row r="24" spans="1:13" ht="14.5" customHeight="1" x14ac:dyDescent="0.35">
      <c r="A24" s="3"/>
      <c r="B24" s="28"/>
      <c r="C24" s="117" t="s">
        <v>192</v>
      </c>
      <c r="D24" s="58"/>
      <c r="E24" s="58"/>
      <c r="F24" s="58"/>
      <c r="G24" s="58"/>
      <c r="H24" s="58"/>
      <c r="I24" s="58"/>
      <c r="J24" s="58"/>
      <c r="K24" s="58"/>
      <c r="L24" s="30"/>
      <c r="M24" s="58"/>
    </row>
    <row r="25" spans="1:13" ht="8.25" customHeight="1" x14ac:dyDescent="0.35">
      <c r="A25" s="3"/>
      <c r="B25" s="28"/>
      <c r="C25" s="117"/>
      <c r="D25" s="58"/>
      <c r="E25" s="58"/>
      <c r="F25" s="58"/>
      <c r="G25" s="58"/>
      <c r="H25" s="58"/>
      <c r="I25" s="58"/>
      <c r="J25" s="58"/>
      <c r="K25" s="58"/>
      <c r="L25" s="30"/>
      <c r="M25" s="58"/>
    </row>
    <row r="26" spans="1:13" ht="14.5" customHeight="1" x14ac:dyDescent="0.35">
      <c r="A26" s="3"/>
      <c r="B26" s="28"/>
      <c r="C26" s="117" t="s">
        <v>196</v>
      </c>
      <c r="D26" s="58"/>
      <c r="E26" s="58"/>
      <c r="F26" s="58"/>
      <c r="G26" s="58"/>
      <c r="H26" s="58"/>
      <c r="I26" s="58"/>
      <c r="J26" s="58"/>
      <c r="K26" s="58"/>
      <c r="L26" s="30"/>
      <c r="M26" s="58"/>
    </row>
    <row r="27" spans="1:13" ht="14.5" customHeight="1" x14ac:dyDescent="0.35">
      <c r="A27" s="3"/>
      <c r="B27" s="28"/>
      <c r="C27" s="117" t="s">
        <v>148</v>
      </c>
      <c r="D27" s="58"/>
      <c r="E27" s="58"/>
      <c r="F27" s="58"/>
      <c r="G27" s="58"/>
      <c r="H27" s="58"/>
      <c r="I27" s="58"/>
      <c r="J27" s="58"/>
      <c r="K27" s="58"/>
      <c r="L27" s="30"/>
      <c r="M27" s="78"/>
    </row>
    <row r="28" spans="1:13" ht="14.5" customHeight="1" x14ac:dyDescent="0.35">
      <c r="A28" s="3"/>
      <c r="B28" s="28"/>
      <c r="C28" s="117" t="s">
        <v>147</v>
      </c>
      <c r="D28" s="58"/>
      <c r="E28" s="58"/>
      <c r="F28" s="58"/>
      <c r="G28" s="58"/>
      <c r="H28" s="58"/>
      <c r="I28" s="58"/>
      <c r="J28" s="58"/>
      <c r="K28" s="58"/>
      <c r="L28" s="30"/>
      <c r="M28" s="78"/>
    </row>
    <row r="29" spans="1:13" ht="14.5" customHeight="1" x14ac:dyDescent="0.35">
      <c r="A29" s="3"/>
      <c r="B29" s="28"/>
      <c r="C29" s="58"/>
      <c r="D29" s="58"/>
      <c r="E29" s="58"/>
      <c r="F29" s="58"/>
      <c r="G29" s="58"/>
      <c r="H29" s="58"/>
      <c r="I29" s="58"/>
      <c r="J29" s="58"/>
      <c r="K29" s="58"/>
      <c r="L29" s="30"/>
      <c r="M29" s="78"/>
    </row>
    <row r="30" spans="1:13" ht="14.5" customHeight="1" x14ac:dyDescent="0.35">
      <c r="A30" s="3"/>
      <c r="B30" s="28"/>
      <c r="C30" s="58"/>
      <c r="D30" s="58"/>
      <c r="E30" s="58"/>
      <c r="F30" s="58"/>
      <c r="G30" s="58"/>
      <c r="H30" s="58"/>
      <c r="I30" s="58"/>
      <c r="J30" s="58"/>
      <c r="K30" s="58"/>
      <c r="L30" s="30"/>
      <c r="M30" s="78"/>
    </row>
    <row r="31" spans="1:13" ht="14.5" customHeight="1" x14ac:dyDescent="0.35">
      <c r="A31" s="3"/>
      <c r="B31" s="28"/>
      <c r="C31" s="58"/>
      <c r="D31" s="58"/>
      <c r="E31" s="58"/>
      <c r="F31" s="58"/>
      <c r="G31" s="58"/>
      <c r="H31" s="58"/>
      <c r="I31" s="58"/>
      <c r="J31" s="58"/>
      <c r="K31" s="58"/>
      <c r="L31" s="30"/>
      <c r="M31" s="78"/>
    </row>
    <row r="32" spans="1:13" ht="14.5" customHeight="1" x14ac:dyDescent="0.35">
      <c r="A32" s="3"/>
      <c r="B32" s="28"/>
      <c r="C32" s="58"/>
      <c r="D32" s="58"/>
      <c r="E32" s="58"/>
      <c r="F32" s="58"/>
      <c r="G32" s="58"/>
      <c r="H32" s="58"/>
      <c r="I32" s="58"/>
      <c r="J32" s="58"/>
      <c r="K32" s="58"/>
      <c r="L32" s="30"/>
      <c r="M32" s="78"/>
    </row>
    <row r="33" spans="1:13" ht="14.5" customHeight="1" x14ac:dyDescent="0.35">
      <c r="A33" s="3"/>
      <c r="B33" s="28"/>
      <c r="C33" s="58"/>
      <c r="D33" s="58"/>
      <c r="E33" s="58"/>
      <c r="F33" s="58"/>
      <c r="G33" s="58"/>
      <c r="H33" s="58"/>
      <c r="I33" s="58"/>
      <c r="J33" s="58"/>
      <c r="K33" s="58"/>
      <c r="L33" s="30"/>
      <c r="M33" s="78"/>
    </row>
    <row r="34" spans="1:13" ht="14.5" customHeight="1" x14ac:dyDescent="0.35">
      <c r="A34" s="3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30"/>
      <c r="M34" s="78"/>
    </row>
    <row r="35" spans="1:13" ht="14.5" customHeight="1" x14ac:dyDescent="0.35">
      <c r="A35" s="3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30"/>
      <c r="M35" s="78"/>
    </row>
    <row r="36" spans="1:13" ht="14.5" customHeight="1" x14ac:dyDescent="0.35">
      <c r="A36" s="3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30"/>
      <c r="M36" s="78"/>
    </row>
    <row r="37" spans="1:13" ht="14.5" customHeight="1" x14ac:dyDescent="0.35">
      <c r="A37" s="3"/>
      <c r="B37" s="28"/>
      <c r="C37" s="58"/>
      <c r="D37" s="58"/>
      <c r="E37" s="58"/>
      <c r="F37" s="58"/>
      <c r="G37" s="58"/>
      <c r="H37" s="58"/>
      <c r="I37" s="58"/>
      <c r="J37" s="58"/>
      <c r="K37" s="58"/>
      <c r="L37" s="30"/>
      <c r="M37" s="67"/>
    </row>
    <row r="38" spans="1:13" ht="14.5" customHeight="1" x14ac:dyDescent="0.35">
      <c r="A38" s="3"/>
      <c r="B38" s="28"/>
      <c r="C38" s="58"/>
      <c r="D38" s="58"/>
      <c r="E38" s="58"/>
      <c r="F38" s="58"/>
      <c r="G38" s="58"/>
      <c r="H38" s="58"/>
      <c r="I38" s="58"/>
      <c r="J38" s="58"/>
      <c r="K38" s="58"/>
      <c r="L38" s="30"/>
      <c r="M38" s="67"/>
    </row>
    <row r="39" spans="1:13" ht="14.5" customHeight="1" x14ac:dyDescent="0.35">
      <c r="A39" s="3"/>
      <c r="B39" s="28"/>
      <c r="C39" s="58"/>
      <c r="D39" s="58"/>
      <c r="E39" s="58"/>
      <c r="F39" s="58"/>
      <c r="G39" s="58"/>
      <c r="H39" s="58"/>
      <c r="I39" s="58"/>
      <c r="J39" s="58"/>
      <c r="K39" s="58"/>
      <c r="L39" s="30"/>
      <c r="M39" s="78"/>
    </row>
    <row r="40" spans="1:13" ht="14.5" customHeight="1" x14ac:dyDescent="0.35">
      <c r="A40" s="3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30"/>
      <c r="M40" s="67"/>
    </row>
    <row r="41" spans="1:13" ht="14.5" customHeight="1" x14ac:dyDescent="0.35">
      <c r="A41" s="3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30"/>
      <c r="M41" s="67"/>
    </row>
    <row r="42" spans="1:13" ht="14.5" customHeight="1" x14ac:dyDescent="0.35">
      <c r="A42" s="3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30"/>
      <c r="M42" s="79"/>
    </row>
    <row r="43" spans="1:13" ht="14.5" customHeight="1" x14ac:dyDescent="0.35">
      <c r="A43" s="3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30"/>
      <c r="M43" s="79"/>
    </row>
    <row r="44" spans="1:13" ht="14.5" customHeight="1" x14ac:dyDescent="0.35">
      <c r="A44" s="3"/>
      <c r="B44" s="28"/>
      <c r="C44" s="58"/>
      <c r="D44" s="58"/>
      <c r="E44" s="58"/>
      <c r="F44" s="58"/>
      <c r="G44" s="58"/>
      <c r="H44" s="58"/>
      <c r="I44" s="58"/>
      <c r="J44" s="58"/>
      <c r="K44" s="58"/>
      <c r="L44" s="30"/>
      <c r="M44" s="79"/>
    </row>
    <row r="45" spans="1:13" ht="14.5" customHeight="1" x14ac:dyDescent="0.35">
      <c r="A45" s="3"/>
      <c r="B45" s="3"/>
      <c r="C45" s="58"/>
      <c r="D45" s="112"/>
      <c r="E45" s="112"/>
      <c r="F45" s="112"/>
      <c r="G45" s="112"/>
      <c r="H45" s="112"/>
      <c r="I45" s="112"/>
      <c r="J45" s="112"/>
      <c r="K45" s="112"/>
      <c r="L45" s="3"/>
      <c r="M45" s="3"/>
    </row>
    <row r="46" spans="1:13" ht="14.5" customHeight="1" x14ac:dyDescent="0.35">
      <c r="A46" s="3"/>
      <c r="B46" s="3"/>
      <c r="C46" s="58"/>
      <c r="D46" s="112"/>
      <c r="E46" s="112"/>
      <c r="F46" s="112"/>
      <c r="G46" s="112"/>
      <c r="H46" s="112"/>
      <c r="I46" s="112"/>
      <c r="J46" s="112"/>
      <c r="K46" s="112"/>
      <c r="L46" s="3"/>
      <c r="M46" s="3"/>
    </row>
    <row r="47" spans="1:13" ht="14.5" customHeight="1" x14ac:dyDescent="0.25">
      <c r="A47" s="3"/>
      <c r="B47" s="3"/>
      <c r="C47" s="48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4.5" customHeight="1" x14ac:dyDescent="0.25">
      <c r="A48" s="3"/>
      <c r="B48" s="3"/>
      <c r="C48" s="48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5" customHeight="1" x14ac:dyDescent="0.25">
      <c r="A49" s="3"/>
      <c r="B49" s="3"/>
      <c r="C49" s="48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.5" customHeight="1" x14ac:dyDescent="0.25">
      <c r="A50" s="3"/>
      <c r="B50" s="3"/>
      <c r="C50" s="48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4.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4.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.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4.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4.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4.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4.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62" spans="1:13" ht="15" customHeight="1" x14ac:dyDescent="0.35"/>
  </sheetData>
  <mergeCells count="2">
    <mergeCell ref="C12:M12"/>
    <mergeCell ref="C13:M13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Pro,Negrita"2024 |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3F5E-E245-400C-94FD-FE3D005AD360}">
  <dimension ref="A1:M55"/>
  <sheetViews>
    <sheetView zoomScaleNormal="100" zoomScalePageLayoutView="85" workbookViewId="0"/>
  </sheetViews>
  <sheetFormatPr baseColWidth="10" defaultColWidth="8.7265625" defaultRowHeight="14.5" x14ac:dyDescent="0.35"/>
  <cols>
    <col min="1" max="1" width="8.453125" style="4" customWidth="1"/>
    <col min="2" max="2" width="2.54296875" style="4" customWidth="1"/>
    <col min="3" max="3" width="7.81640625" style="4" customWidth="1"/>
    <col min="4" max="4" width="9.453125" style="4" customWidth="1"/>
    <col min="5" max="5" width="8.54296875" style="4" customWidth="1"/>
    <col min="6" max="6" width="5.453125" style="4" customWidth="1"/>
    <col min="7" max="7" width="8.54296875" style="4" customWidth="1"/>
    <col min="8" max="11" width="8.7265625" style="4"/>
    <col min="12" max="12" width="8" style="4" customWidth="1"/>
    <col min="13" max="13" width="8.7265625" style="4" customWidth="1"/>
    <col min="14" max="14" width="5.26953125" style="4" customWidth="1"/>
    <col min="15" max="16384" width="8.7265625" style="4"/>
  </cols>
  <sheetData>
    <row r="1" spans="1:13" ht="18.75" customHeigh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5" x14ac:dyDescent="0.35">
      <c r="A10" s="3"/>
      <c r="B10" s="29" t="s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2.5" customHeight="1" x14ac:dyDescent="0.35">
      <c r="A11" s="3"/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35">
      <c r="A12" s="3"/>
      <c r="B12" s="28"/>
      <c r="C12" s="126" t="s">
        <v>3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1:13" x14ac:dyDescent="0.35">
      <c r="A13" s="3"/>
      <c r="B13" s="28"/>
      <c r="C13" s="127" t="s">
        <v>158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x14ac:dyDescent="0.35">
      <c r="A14" s="3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35">
      <c r="A15" s="3"/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35">
      <c r="A16" s="3"/>
      <c r="B16" s="28"/>
      <c r="C16" s="31" t="s">
        <v>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35">
      <c r="A17" s="3"/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58"/>
    </row>
    <row r="18" spans="1:13" x14ac:dyDescent="0.35">
      <c r="A18" s="3"/>
      <c r="B18" s="28"/>
      <c r="C18" s="32" t="s">
        <v>4</v>
      </c>
      <c r="D18" s="30"/>
      <c r="E18" s="30"/>
      <c r="F18" s="30"/>
      <c r="G18" s="30"/>
      <c r="H18" s="30"/>
      <c r="I18" s="30"/>
      <c r="J18" s="30"/>
      <c r="K18" s="30"/>
      <c r="L18" s="30"/>
      <c r="M18" s="78" t="s">
        <v>2</v>
      </c>
    </row>
    <row r="19" spans="1:13" x14ac:dyDescent="0.35">
      <c r="A19" s="3"/>
      <c r="B19" s="28"/>
      <c r="C19" s="32" t="s">
        <v>69</v>
      </c>
      <c r="D19" s="30"/>
      <c r="E19" s="30"/>
      <c r="F19" s="30"/>
      <c r="G19" s="30"/>
      <c r="H19" s="30"/>
      <c r="I19" s="30"/>
      <c r="J19" s="30"/>
      <c r="K19" s="30"/>
      <c r="L19" s="30"/>
      <c r="M19" s="78" t="s">
        <v>74</v>
      </c>
    </row>
    <row r="20" spans="1:13" x14ac:dyDescent="0.35">
      <c r="A20" s="3"/>
      <c r="B20" s="28"/>
      <c r="C20" s="33" t="s">
        <v>71</v>
      </c>
      <c r="D20" s="30"/>
      <c r="E20" s="30"/>
      <c r="F20" s="30"/>
      <c r="G20" s="30"/>
      <c r="H20" s="30"/>
      <c r="I20" s="30"/>
      <c r="J20" s="30"/>
      <c r="K20" s="30"/>
      <c r="L20" s="30"/>
      <c r="M20" s="78" t="s">
        <v>75</v>
      </c>
    </row>
    <row r="21" spans="1:13" x14ac:dyDescent="0.35">
      <c r="A21" s="3"/>
      <c r="B21" s="28"/>
      <c r="C21" s="30" t="s">
        <v>126</v>
      </c>
      <c r="D21" s="30"/>
      <c r="E21" s="30"/>
      <c r="F21" s="30"/>
      <c r="G21" s="30"/>
      <c r="H21" s="30"/>
      <c r="I21" s="30"/>
      <c r="J21" s="30"/>
      <c r="K21" s="30"/>
      <c r="L21" s="30"/>
      <c r="M21" s="78" t="s">
        <v>76</v>
      </c>
    </row>
    <row r="22" spans="1:13" x14ac:dyDescent="0.35">
      <c r="A22" s="3"/>
      <c r="B22" s="28"/>
      <c r="C22" s="30" t="s">
        <v>127</v>
      </c>
      <c r="D22" s="30"/>
      <c r="E22" s="30"/>
      <c r="F22" s="30"/>
      <c r="G22" s="30"/>
      <c r="H22" s="30"/>
      <c r="I22" s="30"/>
      <c r="J22" s="30"/>
      <c r="K22" s="30"/>
      <c r="L22" s="30"/>
      <c r="M22" s="78" t="s">
        <v>77</v>
      </c>
    </row>
    <row r="23" spans="1:13" x14ac:dyDescent="0.35">
      <c r="A23" s="3"/>
      <c r="B23" s="28"/>
      <c r="C23" s="31" t="s">
        <v>128</v>
      </c>
      <c r="D23" s="30"/>
      <c r="E23" s="30"/>
      <c r="F23" s="30"/>
      <c r="G23" s="30"/>
      <c r="H23" s="30"/>
      <c r="I23" s="30"/>
      <c r="J23" s="30"/>
      <c r="K23" s="30"/>
      <c r="L23" s="30"/>
      <c r="M23" s="78" t="s">
        <v>78</v>
      </c>
    </row>
    <row r="24" spans="1:13" x14ac:dyDescent="0.35">
      <c r="A24" s="3"/>
      <c r="B24" s="28"/>
      <c r="C24" s="102" t="s">
        <v>238</v>
      </c>
      <c r="D24" s="30"/>
      <c r="E24" s="30"/>
      <c r="F24" s="30"/>
      <c r="G24" s="30"/>
      <c r="H24" s="30"/>
      <c r="I24" s="30"/>
      <c r="J24" s="30"/>
      <c r="K24" s="30"/>
      <c r="L24" s="30"/>
      <c r="M24" s="78" t="s">
        <v>79</v>
      </c>
    </row>
    <row r="25" spans="1:13" x14ac:dyDescent="0.35">
      <c r="A25" s="3"/>
      <c r="B25" s="28"/>
      <c r="C25" s="102" t="s">
        <v>239</v>
      </c>
      <c r="D25" s="30"/>
      <c r="E25" s="30"/>
      <c r="F25" s="30"/>
      <c r="G25" s="30"/>
      <c r="H25" s="30"/>
      <c r="I25" s="30"/>
      <c r="J25" s="30"/>
      <c r="K25" s="30"/>
      <c r="L25" s="30"/>
      <c r="M25" s="78" t="s">
        <v>80</v>
      </c>
    </row>
    <row r="26" spans="1:13" x14ac:dyDescent="0.35">
      <c r="A26" s="3"/>
      <c r="B26" s="28"/>
      <c r="C26" s="31" t="s">
        <v>222</v>
      </c>
      <c r="D26" s="30"/>
      <c r="E26" s="30"/>
      <c r="F26" s="30"/>
      <c r="G26" s="30"/>
      <c r="H26" s="30"/>
      <c r="I26" s="30"/>
      <c r="J26" s="30"/>
      <c r="K26" s="30"/>
      <c r="L26" s="30"/>
      <c r="M26" s="78" t="s">
        <v>81</v>
      </c>
    </row>
    <row r="27" spans="1:13" x14ac:dyDescent="0.35">
      <c r="A27" s="3"/>
      <c r="B27" s="28"/>
      <c r="C27" s="30" t="s">
        <v>70</v>
      </c>
      <c r="D27" s="30"/>
      <c r="E27" s="30"/>
      <c r="F27" s="30"/>
      <c r="G27" s="30"/>
      <c r="H27" s="30"/>
      <c r="I27" s="30"/>
      <c r="J27" s="30"/>
      <c r="K27" s="30"/>
      <c r="L27" s="30"/>
      <c r="M27" s="78"/>
    </row>
    <row r="28" spans="1:13" x14ac:dyDescent="0.35">
      <c r="A28" s="3"/>
      <c r="B28" s="28"/>
      <c r="C28" s="31" t="s">
        <v>223</v>
      </c>
      <c r="D28" s="30"/>
      <c r="E28" s="30"/>
      <c r="F28" s="30"/>
      <c r="G28" s="30"/>
      <c r="H28" s="30"/>
      <c r="I28" s="30"/>
      <c r="J28" s="30"/>
      <c r="K28" s="30"/>
      <c r="L28" s="30"/>
      <c r="M28" s="78" t="s">
        <v>82</v>
      </c>
    </row>
    <row r="29" spans="1:13" x14ac:dyDescent="0.35">
      <c r="A29" s="3"/>
      <c r="B29" s="28"/>
      <c r="C29" s="30" t="s">
        <v>72</v>
      </c>
      <c r="D29" s="30"/>
      <c r="E29" s="30"/>
      <c r="F29" s="30"/>
      <c r="G29" s="30"/>
      <c r="H29" s="30"/>
      <c r="I29" s="30"/>
      <c r="J29" s="30"/>
      <c r="K29" s="30"/>
      <c r="L29" s="30"/>
      <c r="M29" s="78"/>
    </row>
    <row r="30" spans="1:13" x14ac:dyDescent="0.35">
      <c r="A30" s="3"/>
      <c r="B30" s="28"/>
      <c r="C30" s="31" t="s">
        <v>224</v>
      </c>
      <c r="D30" s="30"/>
      <c r="E30" s="30"/>
      <c r="F30" s="30"/>
      <c r="G30" s="30"/>
      <c r="H30" s="30"/>
      <c r="I30" s="30"/>
      <c r="J30" s="30"/>
      <c r="K30" s="30"/>
      <c r="L30" s="30"/>
      <c r="M30" s="78" t="s">
        <v>129</v>
      </c>
    </row>
    <row r="31" spans="1:13" x14ac:dyDescent="0.35">
      <c r="A31" s="3"/>
      <c r="B31" s="28"/>
      <c r="C31" s="102" t="s">
        <v>225</v>
      </c>
      <c r="D31" s="117"/>
      <c r="E31" s="117"/>
      <c r="F31" s="117"/>
      <c r="G31" s="117"/>
      <c r="H31" s="117"/>
      <c r="I31" s="117"/>
      <c r="J31" s="117"/>
      <c r="K31" s="117"/>
      <c r="L31" s="30"/>
      <c r="M31" s="78" t="s">
        <v>240</v>
      </c>
    </row>
    <row r="32" spans="1:13" x14ac:dyDescent="0.35">
      <c r="A32" s="3"/>
      <c r="B32" s="28"/>
      <c r="C32" s="117" t="s">
        <v>72</v>
      </c>
      <c r="D32" s="117"/>
      <c r="E32" s="117"/>
      <c r="F32" s="117"/>
      <c r="G32" s="117"/>
      <c r="H32" s="117"/>
      <c r="I32" s="117"/>
      <c r="J32" s="117"/>
      <c r="K32" s="117"/>
      <c r="L32" s="30"/>
      <c r="M32" s="78"/>
    </row>
    <row r="33" spans="1:13" x14ac:dyDescent="0.35">
      <c r="A33" s="3"/>
      <c r="B33" s="28"/>
      <c r="C33" s="31" t="s">
        <v>226</v>
      </c>
      <c r="D33" s="30"/>
      <c r="E33" s="30"/>
      <c r="F33" s="30"/>
      <c r="G33" s="30"/>
      <c r="H33" s="30"/>
      <c r="I33" s="30"/>
      <c r="J33" s="30"/>
      <c r="K33" s="30"/>
      <c r="L33" s="30"/>
      <c r="M33" s="78" t="s">
        <v>145</v>
      </c>
    </row>
    <row r="34" spans="1:13" x14ac:dyDescent="0.35">
      <c r="A34" s="3"/>
      <c r="B34" s="28"/>
      <c r="C34" s="30" t="s">
        <v>73</v>
      </c>
      <c r="D34" s="30"/>
      <c r="E34" s="30"/>
      <c r="F34" s="30"/>
      <c r="G34" s="30"/>
      <c r="H34" s="30"/>
      <c r="I34" s="30"/>
      <c r="J34" s="30"/>
      <c r="K34" s="30"/>
      <c r="L34" s="30"/>
      <c r="M34" s="78"/>
    </row>
    <row r="35" spans="1:13" x14ac:dyDescent="0.35">
      <c r="A35" s="3"/>
      <c r="B35" s="3"/>
      <c r="C35" s="118" t="s">
        <v>227</v>
      </c>
      <c r="D35" s="117"/>
      <c r="E35" s="117"/>
      <c r="F35" s="117"/>
      <c r="G35" s="117"/>
      <c r="H35" s="117"/>
      <c r="I35" s="117"/>
      <c r="J35" s="117"/>
      <c r="K35" s="117"/>
      <c r="L35" s="117"/>
      <c r="M35" s="78" t="s">
        <v>241</v>
      </c>
    </row>
    <row r="36" spans="1:13" x14ac:dyDescent="0.35">
      <c r="A36" s="3"/>
      <c r="B36" s="3"/>
      <c r="C36" s="118" t="s">
        <v>228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78" t="s">
        <v>241</v>
      </c>
    </row>
    <row r="37" spans="1:13" x14ac:dyDescent="0.35">
      <c r="A37" s="3"/>
      <c r="B37" s="3"/>
      <c r="C37" s="31" t="s">
        <v>229</v>
      </c>
      <c r="D37" s="30"/>
      <c r="E37" s="30"/>
      <c r="F37" s="30"/>
      <c r="G37" s="30"/>
      <c r="H37" s="30"/>
      <c r="I37" s="30"/>
      <c r="J37" s="30"/>
      <c r="K37" s="30"/>
      <c r="L37" s="30"/>
      <c r="M37" s="78" t="s">
        <v>204</v>
      </c>
    </row>
    <row r="38" spans="1:13" x14ac:dyDescent="0.35">
      <c r="A38" s="3"/>
      <c r="B38" s="3"/>
      <c r="C38" s="102" t="s">
        <v>159</v>
      </c>
      <c r="D38" s="30"/>
      <c r="E38" s="30"/>
      <c r="F38" s="30"/>
      <c r="G38" s="30"/>
      <c r="H38" s="30"/>
      <c r="I38" s="30"/>
      <c r="J38" s="30"/>
      <c r="K38" s="30"/>
      <c r="L38" s="30"/>
      <c r="M38" s="78" t="s">
        <v>242</v>
      </c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3.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6.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8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6.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2">
    <mergeCell ref="C12:M12"/>
    <mergeCell ref="C13:M13"/>
  </mergeCells>
  <hyperlinks>
    <hyperlink ref="M18" location="'P3'!A1" display="Pág. 3" xr:uid="{68F98FAC-C5D5-4B67-98A2-BA7C6993BD47}"/>
    <hyperlink ref="M19" location="'P5'!A1" display="Pág. 5" xr:uid="{C59EC40C-DD52-4EEB-BDAB-2B43A4529350}"/>
    <hyperlink ref="M20" location="'P6'!A1" display="Pág. 6" xr:uid="{30E2EEA6-A3E6-4658-86C6-68A327C57E0A}"/>
    <hyperlink ref="M21" location="'P7'!A1" display="Pág. 7" xr:uid="{44F895E0-AA77-45DC-9406-B41D45654FB4}"/>
    <hyperlink ref="M22" location="'P8'!A1" display="Pág. 8" xr:uid="{839CEEDE-01EC-4968-8657-26E85F507DD6}"/>
    <hyperlink ref="M23" location="'P9'!A1" display="Pág. 9" xr:uid="{3AE40942-2517-4118-952B-53A8F396F024}"/>
    <hyperlink ref="M28" location="'P13'!A1" display="Pág. 11" xr:uid="{F43F3286-C25D-403F-A74A-741D1AF4B6EE}"/>
    <hyperlink ref="M30" location="'P14'!A1" display="Pág. 12" xr:uid="{E67CCE5E-3232-4DE4-9AE4-45502C6DF492}"/>
    <hyperlink ref="M33" location="'P16'!A1" display="Pág. 16" xr:uid="{76490E33-AD15-4D59-94F2-3033AB37742A}"/>
    <hyperlink ref="M37" location="'P19'!A1" display="Pág. 19" xr:uid="{5CB3FB24-F61D-440A-9CF2-89BC6BFA9ADF}"/>
    <hyperlink ref="M38" location="'P21-Anexo'!A1" display="Pág. 21" xr:uid="{4D06B319-C835-4548-A589-21AA3580DB15}"/>
    <hyperlink ref="M35" location="'P18'!A1" display="Pág. 18" xr:uid="{364A2169-7EFE-4512-82F0-D6BABA9A015B}"/>
    <hyperlink ref="M36" location="'P18'!A1" display="Pág. 18" xr:uid="{D40883BC-BFC0-4446-94EA-4E97DACD5EC3}"/>
    <hyperlink ref="M31" location="'P15'!A1" display="Pág. 13" xr:uid="{FEE7A305-4FB0-4E37-A109-93B12D7FC69E}"/>
    <hyperlink ref="M26" location="'P12'!A1" display="Pág. 10" xr:uid="{C23163CE-6166-4090-B55D-81C6C0C66608}"/>
    <hyperlink ref="M24" location="'P10'!A1" display="Pág. 10" xr:uid="{0F2F784C-F7E2-4FBA-A709-CCE2D536D8E0}"/>
    <hyperlink ref="M25" location="'P11'!A1" display="Pág. 11" xr:uid="{52C54755-EAAA-4009-A610-8901E231AA93}"/>
  </hyperlinks>
  <pageMargins left="0" right="0.15748031496062992" top="0" bottom="0.23622047244094491" header="0" footer="0.23622047244094491"/>
  <pageSetup paperSize="9" scale="98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C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0DB9-E2E6-432F-8A3F-C5A1E412EB1B}">
  <dimension ref="A1:Z231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2.4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1796875" style="7" customWidth="1"/>
    <col min="6" max="6" width="20.26953125" style="7" customWidth="1"/>
    <col min="7" max="9" width="7.54296875" style="7" bestFit="1" customWidth="1"/>
    <col min="10" max="10" width="7.453125" style="7" bestFit="1" customWidth="1"/>
    <col min="11" max="18" width="7.54296875" style="7" bestFit="1" customWidth="1"/>
    <col min="19" max="19" width="9.1796875" style="7" bestFit="1" customWidth="1"/>
    <col min="20" max="21" width="5.26953125" style="7" customWidth="1"/>
    <col min="22" max="16384" width="8.7265625" style="7"/>
  </cols>
  <sheetData>
    <row r="1" spans="1:24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V1" s="19"/>
      <c r="W1" s="19"/>
    </row>
    <row r="2" spans="1:24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V2" s="19"/>
      <c r="W2" s="19"/>
    </row>
    <row r="3" spans="1:24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19"/>
      <c r="W3" s="19"/>
    </row>
    <row r="4" spans="1:24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8"/>
    </row>
    <row r="5" spans="1:24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4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9"/>
    </row>
    <row r="7" spans="1:24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4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4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4" ht="18.75" customHeight="1" x14ac:dyDescent="0.35">
      <c r="A10" s="5"/>
      <c r="B10" s="37" t="s">
        <v>138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26"/>
    </row>
    <row r="11" spans="1:24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6"/>
    </row>
    <row r="12" spans="1:24" x14ac:dyDescent="0.35">
      <c r="A12" s="5"/>
      <c r="B12" s="63" t="s">
        <v>6</v>
      </c>
      <c r="C12" s="82"/>
      <c r="D12" s="82"/>
      <c r="E12" s="82"/>
      <c r="F12" s="83" t="s">
        <v>7</v>
      </c>
      <c r="G12" s="84" t="s">
        <v>8</v>
      </c>
      <c r="H12" s="84" t="s">
        <v>66</v>
      </c>
      <c r="I12" s="84" t="s">
        <v>67</v>
      </c>
      <c r="J12" s="84" t="s">
        <v>68</v>
      </c>
      <c r="K12" s="84" t="s">
        <v>83</v>
      </c>
      <c r="L12" s="84" t="s">
        <v>84</v>
      </c>
      <c r="M12" s="84" t="s">
        <v>85</v>
      </c>
      <c r="N12" s="84" t="s">
        <v>86</v>
      </c>
      <c r="O12" s="84" t="s">
        <v>87</v>
      </c>
      <c r="P12" s="84" t="s">
        <v>88</v>
      </c>
      <c r="Q12" s="84" t="s">
        <v>89</v>
      </c>
      <c r="R12" s="84" t="s">
        <v>90</v>
      </c>
      <c r="S12" s="85" t="s">
        <v>9</v>
      </c>
      <c r="T12" s="27"/>
    </row>
    <row r="13" spans="1:24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24"/>
    </row>
    <row r="14" spans="1:24" ht="13" customHeight="1" x14ac:dyDescent="0.35">
      <c r="A14" s="5"/>
      <c r="B14" s="42" t="s">
        <v>11</v>
      </c>
      <c r="C14" s="42"/>
      <c r="D14" s="42"/>
      <c r="E14" s="42"/>
      <c r="F14" s="56" t="s">
        <v>10</v>
      </c>
      <c r="G14" s="36">
        <v>13284</v>
      </c>
      <c r="H14" s="36">
        <v>18130</v>
      </c>
      <c r="I14" s="36">
        <v>26037</v>
      </c>
      <c r="J14" s="36">
        <v>27407</v>
      </c>
      <c r="K14" s="36">
        <v>25560</v>
      </c>
      <c r="L14" s="36">
        <v>17375</v>
      </c>
      <c r="M14" s="36">
        <v>19349</v>
      </c>
      <c r="N14" s="36">
        <v>24673</v>
      </c>
      <c r="O14" s="36">
        <v>18054</v>
      </c>
      <c r="P14" s="36">
        <v>18524</v>
      </c>
      <c r="Q14" s="36">
        <v>12628</v>
      </c>
      <c r="R14" s="36">
        <v>10002</v>
      </c>
      <c r="S14" s="41">
        <f>SUM(G14:R14)</f>
        <v>231023</v>
      </c>
      <c r="T14" s="23"/>
    </row>
    <row r="15" spans="1:24" ht="13" customHeight="1" x14ac:dyDescent="0.35">
      <c r="A15" s="5"/>
      <c r="B15" s="42" t="s">
        <v>12</v>
      </c>
      <c r="C15" s="42"/>
      <c r="D15" s="42"/>
      <c r="E15" s="42"/>
      <c r="F15" s="56" t="s">
        <v>10</v>
      </c>
      <c r="G15" s="36">
        <v>257</v>
      </c>
      <c r="H15" s="36">
        <v>435</v>
      </c>
      <c r="I15" s="36">
        <v>576</v>
      </c>
      <c r="J15" s="36">
        <v>443</v>
      </c>
      <c r="K15" s="36">
        <v>515</v>
      </c>
      <c r="L15" s="36">
        <v>398</v>
      </c>
      <c r="M15" s="36">
        <v>319</v>
      </c>
      <c r="N15" s="36">
        <v>311</v>
      </c>
      <c r="O15" s="36">
        <v>259</v>
      </c>
      <c r="P15" s="36">
        <v>703</v>
      </c>
      <c r="Q15" s="36">
        <v>403</v>
      </c>
      <c r="R15" s="36">
        <v>529</v>
      </c>
      <c r="S15" s="41">
        <f t="shared" ref="S15:S53" si="0">SUM(G15:R15)</f>
        <v>5148</v>
      </c>
      <c r="T15" s="23"/>
    </row>
    <row r="16" spans="1:24" ht="13" customHeight="1" x14ac:dyDescent="0.35">
      <c r="A16" s="5"/>
      <c r="B16" s="42" t="s">
        <v>13</v>
      </c>
      <c r="C16" s="42"/>
      <c r="D16" s="42"/>
      <c r="E16" s="42"/>
      <c r="F16" s="56" t="s">
        <v>14</v>
      </c>
      <c r="G16" s="36">
        <v>214</v>
      </c>
      <c r="H16" s="36">
        <v>248</v>
      </c>
      <c r="I16" s="36">
        <v>301</v>
      </c>
      <c r="J16" s="36">
        <v>220</v>
      </c>
      <c r="K16" s="36">
        <v>661</v>
      </c>
      <c r="L16" s="36">
        <v>210</v>
      </c>
      <c r="M16" s="36">
        <v>235</v>
      </c>
      <c r="N16" s="36">
        <v>383</v>
      </c>
      <c r="O16" s="36">
        <v>331</v>
      </c>
      <c r="P16" s="36">
        <v>508</v>
      </c>
      <c r="Q16" s="36">
        <v>318</v>
      </c>
      <c r="R16" s="36">
        <v>396</v>
      </c>
      <c r="S16" s="41">
        <f t="shared" si="0"/>
        <v>4025</v>
      </c>
      <c r="T16" s="23"/>
    </row>
    <row r="17" spans="1:20" ht="13" customHeight="1" x14ac:dyDescent="0.35">
      <c r="A17" s="5"/>
      <c r="B17" s="42" t="s">
        <v>15</v>
      </c>
      <c r="C17" s="42"/>
      <c r="D17" s="42"/>
      <c r="E17" s="42"/>
      <c r="F17" s="56" t="s">
        <v>16</v>
      </c>
      <c r="G17" s="36">
        <v>562</v>
      </c>
      <c r="H17" s="36">
        <v>1306</v>
      </c>
      <c r="I17" s="36">
        <v>1547</v>
      </c>
      <c r="J17" s="36">
        <v>1379</v>
      </c>
      <c r="K17" s="36">
        <v>984</v>
      </c>
      <c r="L17" s="36">
        <v>652</v>
      </c>
      <c r="M17" s="36">
        <v>255</v>
      </c>
      <c r="N17" s="36">
        <v>279</v>
      </c>
      <c r="O17" s="36">
        <v>668</v>
      </c>
      <c r="P17" s="36">
        <v>1668</v>
      </c>
      <c r="Q17" s="36">
        <v>1157</v>
      </c>
      <c r="R17" s="36">
        <v>966</v>
      </c>
      <c r="S17" s="41">
        <f t="shared" si="0"/>
        <v>11423</v>
      </c>
      <c r="T17" s="23"/>
    </row>
    <row r="18" spans="1:20" ht="13" customHeight="1" x14ac:dyDescent="0.35">
      <c r="A18" s="5"/>
      <c r="B18" s="42" t="s">
        <v>17</v>
      </c>
      <c r="C18" s="42"/>
      <c r="D18" s="42"/>
      <c r="E18" s="42"/>
      <c r="F18" s="56" t="s">
        <v>18</v>
      </c>
      <c r="G18" s="36">
        <v>1599</v>
      </c>
      <c r="H18" s="36">
        <v>1977</v>
      </c>
      <c r="I18" s="36">
        <v>3495</v>
      </c>
      <c r="J18" s="36">
        <v>1877</v>
      </c>
      <c r="K18" s="36">
        <v>2209</v>
      </c>
      <c r="L18" s="36">
        <v>1736</v>
      </c>
      <c r="M18" s="36">
        <v>2312</v>
      </c>
      <c r="N18" s="36">
        <v>3432</v>
      </c>
      <c r="O18" s="36">
        <v>1888</v>
      </c>
      <c r="P18" s="36">
        <v>2501</v>
      </c>
      <c r="Q18" s="36">
        <v>2404</v>
      </c>
      <c r="R18" s="36">
        <v>2438</v>
      </c>
      <c r="S18" s="41">
        <f t="shared" si="0"/>
        <v>27868</v>
      </c>
      <c r="T18" s="23"/>
    </row>
    <row r="19" spans="1:20" ht="13" customHeight="1" x14ac:dyDescent="0.35">
      <c r="A19" s="5"/>
      <c r="B19" s="43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4"/>
    </row>
    <row r="20" spans="1:20" ht="13" customHeight="1" x14ac:dyDescent="0.35">
      <c r="A20" s="5"/>
      <c r="B20" s="42" t="s">
        <v>20</v>
      </c>
      <c r="C20" s="42"/>
      <c r="D20" s="42"/>
      <c r="E20" s="42"/>
      <c r="F20" s="56" t="s">
        <v>21</v>
      </c>
      <c r="G20" s="36">
        <v>4001</v>
      </c>
      <c r="H20" s="36">
        <v>5671</v>
      </c>
      <c r="I20" s="36">
        <v>9373</v>
      </c>
      <c r="J20" s="36">
        <v>14894</v>
      </c>
      <c r="K20" s="36">
        <v>18047</v>
      </c>
      <c r="L20" s="36">
        <v>16149</v>
      </c>
      <c r="M20" s="36">
        <v>15407</v>
      </c>
      <c r="N20" s="36">
        <v>18418</v>
      </c>
      <c r="O20" s="36">
        <v>15132</v>
      </c>
      <c r="P20" s="36">
        <v>11388</v>
      </c>
      <c r="Q20" s="36">
        <v>5101</v>
      </c>
      <c r="R20" s="36">
        <v>4102</v>
      </c>
      <c r="S20" s="41">
        <f t="shared" si="0"/>
        <v>137683</v>
      </c>
      <c r="T20" s="23"/>
    </row>
    <row r="21" spans="1:20" ht="13" customHeight="1" x14ac:dyDescent="0.35">
      <c r="A21" s="5"/>
      <c r="B21" s="42" t="s">
        <v>22</v>
      </c>
      <c r="C21" s="42"/>
      <c r="D21" s="42"/>
      <c r="E21" s="42"/>
      <c r="F21" s="56" t="s">
        <v>19</v>
      </c>
      <c r="G21" s="36">
        <v>750</v>
      </c>
      <c r="H21" s="36">
        <v>983</v>
      </c>
      <c r="I21" s="36">
        <v>1400</v>
      </c>
      <c r="J21" s="36">
        <v>935</v>
      </c>
      <c r="K21" s="36">
        <v>1121</v>
      </c>
      <c r="L21" s="36">
        <v>1034</v>
      </c>
      <c r="M21" s="36">
        <v>1153</v>
      </c>
      <c r="N21" s="36">
        <v>1364</v>
      </c>
      <c r="O21" s="36">
        <v>1348</v>
      </c>
      <c r="P21" s="36">
        <v>1316</v>
      </c>
      <c r="Q21" s="36">
        <v>1064</v>
      </c>
      <c r="R21" s="36">
        <v>980</v>
      </c>
      <c r="S21" s="41">
        <f t="shared" si="0"/>
        <v>13448</v>
      </c>
      <c r="T21" s="23"/>
    </row>
    <row r="22" spans="1:20" ht="13" customHeight="1" x14ac:dyDescent="0.35">
      <c r="A22" s="5"/>
      <c r="B22" s="42" t="s">
        <v>23</v>
      </c>
      <c r="C22" s="42"/>
      <c r="D22" s="42"/>
      <c r="E22" s="42"/>
      <c r="F22" s="56" t="s">
        <v>19</v>
      </c>
      <c r="G22" s="36">
        <v>8938</v>
      </c>
      <c r="H22" s="36">
        <v>8783</v>
      </c>
      <c r="I22" s="36">
        <v>14902</v>
      </c>
      <c r="J22" s="36">
        <v>18054</v>
      </c>
      <c r="K22" s="36">
        <v>19120</v>
      </c>
      <c r="L22" s="36">
        <v>18409</v>
      </c>
      <c r="M22" s="36">
        <v>19310</v>
      </c>
      <c r="N22" s="36">
        <v>25379</v>
      </c>
      <c r="O22" s="36">
        <v>22818</v>
      </c>
      <c r="P22" s="36">
        <v>20981</v>
      </c>
      <c r="Q22" s="36">
        <v>16481</v>
      </c>
      <c r="R22" s="36">
        <v>10459</v>
      </c>
      <c r="S22" s="41">
        <f t="shared" si="0"/>
        <v>203634</v>
      </c>
      <c r="T22" s="23"/>
    </row>
    <row r="23" spans="1:20" ht="13" customHeight="1" x14ac:dyDescent="0.35">
      <c r="A23" s="5"/>
      <c r="B23" s="42" t="s">
        <v>24</v>
      </c>
      <c r="C23" s="42"/>
      <c r="D23" s="42"/>
      <c r="E23" s="42"/>
      <c r="F23" s="56" t="s">
        <v>25</v>
      </c>
      <c r="G23" s="36">
        <v>284</v>
      </c>
      <c r="H23" s="36">
        <v>308</v>
      </c>
      <c r="I23" s="36">
        <v>246</v>
      </c>
      <c r="J23" s="36">
        <v>360</v>
      </c>
      <c r="K23" s="36">
        <v>346</v>
      </c>
      <c r="L23" s="36">
        <v>343</v>
      </c>
      <c r="M23" s="36">
        <v>311</v>
      </c>
      <c r="N23" s="36">
        <v>306</v>
      </c>
      <c r="O23" s="36">
        <v>303</v>
      </c>
      <c r="P23" s="36">
        <v>275</v>
      </c>
      <c r="Q23" s="36">
        <v>406</v>
      </c>
      <c r="R23" s="36">
        <v>338</v>
      </c>
      <c r="S23" s="41">
        <f t="shared" si="0"/>
        <v>3826</v>
      </c>
      <c r="T23" s="23"/>
    </row>
    <row r="24" spans="1:20" ht="13" customHeight="1" x14ac:dyDescent="0.35">
      <c r="A24" s="5"/>
      <c r="B24" s="42" t="s">
        <v>26</v>
      </c>
      <c r="C24" s="42"/>
      <c r="D24" s="42"/>
      <c r="E24" s="42"/>
      <c r="F24" s="56" t="s">
        <v>27</v>
      </c>
      <c r="G24" s="36">
        <v>389</v>
      </c>
      <c r="H24" s="36">
        <v>215</v>
      </c>
      <c r="I24" s="36">
        <v>405</v>
      </c>
      <c r="J24" s="36">
        <v>729</v>
      </c>
      <c r="K24" s="36">
        <v>522</v>
      </c>
      <c r="L24" s="36">
        <v>411</v>
      </c>
      <c r="M24" s="36">
        <v>432</v>
      </c>
      <c r="N24" s="36">
        <v>533</v>
      </c>
      <c r="O24" s="36">
        <v>360</v>
      </c>
      <c r="P24" s="36">
        <v>274</v>
      </c>
      <c r="Q24" s="36">
        <v>530</v>
      </c>
      <c r="R24" s="36">
        <v>194</v>
      </c>
      <c r="S24" s="41">
        <f t="shared" si="0"/>
        <v>4994</v>
      </c>
      <c r="T24" s="23"/>
    </row>
    <row r="25" spans="1:20" ht="13" customHeight="1" x14ac:dyDescent="0.35">
      <c r="A25" s="5"/>
      <c r="B25" s="43" t="s">
        <v>28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</row>
    <row r="26" spans="1:20" ht="13" customHeight="1" x14ac:dyDescent="0.35">
      <c r="A26" s="5"/>
      <c r="B26" s="42" t="s">
        <v>29</v>
      </c>
      <c r="C26" s="42"/>
      <c r="D26" s="42"/>
      <c r="E26" s="42"/>
      <c r="F26" s="56" t="s">
        <v>28</v>
      </c>
      <c r="G26" s="36">
        <v>15364</v>
      </c>
      <c r="H26" s="36">
        <v>19079</v>
      </c>
      <c r="I26" s="36">
        <v>22434</v>
      </c>
      <c r="J26" s="36">
        <v>25717</v>
      </c>
      <c r="K26" s="36">
        <v>24771</v>
      </c>
      <c r="L26" s="36">
        <v>12789</v>
      </c>
      <c r="M26" s="36">
        <v>8786</v>
      </c>
      <c r="N26" s="36">
        <v>14077</v>
      </c>
      <c r="O26" s="36">
        <v>17062</v>
      </c>
      <c r="P26" s="36">
        <v>20189</v>
      </c>
      <c r="Q26" s="36">
        <v>22136</v>
      </c>
      <c r="R26" s="36">
        <v>21426</v>
      </c>
      <c r="S26" s="41">
        <f t="shared" si="0"/>
        <v>223830</v>
      </c>
      <c r="T26" s="23"/>
    </row>
    <row r="27" spans="1:20" ht="13" customHeight="1" x14ac:dyDescent="0.35">
      <c r="A27" s="5"/>
      <c r="B27" s="42" t="s">
        <v>150</v>
      </c>
      <c r="C27" s="42"/>
      <c r="D27" s="42"/>
      <c r="E27" s="42"/>
      <c r="F27" s="56" t="s">
        <v>151</v>
      </c>
      <c r="G27" s="36">
        <v>0</v>
      </c>
      <c r="H27" s="36">
        <v>0</v>
      </c>
      <c r="I27" s="36">
        <v>555</v>
      </c>
      <c r="J27" s="36">
        <v>568</v>
      </c>
      <c r="K27" s="36">
        <v>584</v>
      </c>
      <c r="L27" s="36">
        <v>279</v>
      </c>
      <c r="M27" s="36">
        <v>237</v>
      </c>
      <c r="N27" s="36">
        <v>646</v>
      </c>
      <c r="O27" s="36">
        <v>524</v>
      </c>
      <c r="P27" s="36">
        <v>618</v>
      </c>
      <c r="Q27" s="36">
        <v>654</v>
      </c>
      <c r="R27" s="36">
        <v>865</v>
      </c>
      <c r="S27" s="41">
        <f t="shared" si="0"/>
        <v>5530</v>
      </c>
      <c r="T27" s="23"/>
    </row>
    <row r="28" spans="1:20" ht="13" customHeight="1" x14ac:dyDescent="0.35">
      <c r="A28" s="5"/>
      <c r="B28" s="42" t="s">
        <v>30</v>
      </c>
      <c r="C28" s="42"/>
      <c r="D28" s="42"/>
      <c r="E28" s="42"/>
      <c r="F28" s="56" t="s">
        <v>28</v>
      </c>
      <c r="G28" s="36">
        <v>31986</v>
      </c>
      <c r="H28" s="36">
        <v>51222</v>
      </c>
      <c r="I28" s="36">
        <v>67434</v>
      </c>
      <c r="J28" s="36">
        <v>75430</v>
      </c>
      <c r="K28" s="36">
        <v>75206</v>
      </c>
      <c r="L28" s="36">
        <v>36283</v>
      </c>
      <c r="M28" s="36">
        <v>18547</v>
      </c>
      <c r="N28" s="36">
        <v>21387</v>
      </c>
      <c r="O28" s="36">
        <v>52571</v>
      </c>
      <c r="P28" s="36">
        <v>70897</v>
      </c>
      <c r="Q28" s="36">
        <v>50077</v>
      </c>
      <c r="R28" s="36">
        <v>36593</v>
      </c>
      <c r="S28" s="41">
        <f t="shared" si="0"/>
        <v>587633</v>
      </c>
      <c r="T28" s="23"/>
    </row>
    <row r="29" spans="1:20" ht="13" customHeight="1" x14ac:dyDescent="0.35">
      <c r="A29" s="5"/>
      <c r="B29" s="43" t="s">
        <v>31</v>
      </c>
      <c r="C29" s="43"/>
      <c r="D29" s="43"/>
      <c r="E29" s="43"/>
      <c r="F29" s="5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2"/>
    </row>
    <row r="30" spans="1:20" ht="13" customHeight="1" x14ac:dyDescent="0.35">
      <c r="A30" s="5"/>
      <c r="B30" s="42" t="s">
        <v>92</v>
      </c>
      <c r="C30" s="42"/>
      <c r="D30" s="42"/>
      <c r="E30" s="42"/>
      <c r="F30" s="56" t="s">
        <v>31</v>
      </c>
      <c r="G30" s="36">
        <v>173174</v>
      </c>
      <c r="H30" s="36">
        <v>187190</v>
      </c>
      <c r="I30" s="36">
        <v>209890</v>
      </c>
      <c r="J30" s="36">
        <v>263175</v>
      </c>
      <c r="K30" s="36">
        <v>274302</v>
      </c>
      <c r="L30" s="36">
        <v>250100</v>
      </c>
      <c r="M30" s="36">
        <v>238138</v>
      </c>
      <c r="N30" s="36">
        <v>254959</v>
      </c>
      <c r="O30" s="36">
        <v>257149</v>
      </c>
      <c r="P30" s="36">
        <v>243666</v>
      </c>
      <c r="Q30" s="36">
        <v>201830</v>
      </c>
      <c r="R30" s="36">
        <v>171805</v>
      </c>
      <c r="S30" s="41">
        <f t="shared" si="0"/>
        <v>2725378</v>
      </c>
      <c r="T30" s="23"/>
    </row>
    <row r="31" spans="1:20" ht="13" customHeight="1" x14ac:dyDescent="0.35">
      <c r="A31" s="5"/>
      <c r="B31" s="42" t="s">
        <v>32</v>
      </c>
      <c r="C31" s="42"/>
      <c r="D31" s="42"/>
      <c r="E31" s="42"/>
      <c r="F31" s="56" t="s">
        <v>33</v>
      </c>
      <c r="G31" s="36">
        <v>424</v>
      </c>
      <c r="H31" s="36">
        <v>821</v>
      </c>
      <c r="I31" s="36">
        <v>942</v>
      </c>
      <c r="J31" s="36">
        <v>875</v>
      </c>
      <c r="K31" s="36">
        <v>927</v>
      </c>
      <c r="L31" s="36">
        <v>655</v>
      </c>
      <c r="M31" s="36">
        <v>542</v>
      </c>
      <c r="N31" s="36">
        <v>884</v>
      </c>
      <c r="O31" s="36">
        <v>840</v>
      </c>
      <c r="P31" s="36">
        <v>792</v>
      </c>
      <c r="Q31" s="36">
        <v>1141</v>
      </c>
      <c r="R31" s="36">
        <v>1132</v>
      </c>
      <c r="S31" s="41">
        <f t="shared" si="0"/>
        <v>9975</v>
      </c>
      <c r="T31" s="23"/>
    </row>
    <row r="32" spans="1:20" ht="13" customHeight="1" x14ac:dyDescent="0.35">
      <c r="A32" s="5"/>
      <c r="B32" s="42" t="s">
        <v>34</v>
      </c>
      <c r="C32" s="42"/>
      <c r="D32" s="42"/>
      <c r="E32" s="42"/>
      <c r="F32" s="56" t="s">
        <v>35</v>
      </c>
      <c r="G32" s="36">
        <v>134</v>
      </c>
      <c r="H32" s="36">
        <v>278</v>
      </c>
      <c r="I32" s="36">
        <v>468</v>
      </c>
      <c r="J32" s="36">
        <v>554</v>
      </c>
      <c r="K32" s="36">
        <v>488</v>
      </c>
      <c r="L32" s="36">
        <v>205</v>
      </c>
      <c r="M32" s="36">
        <v>127</v>
      </c>
      <c r="N32" s="36">
        <v>230</v>
      </c>
      <c r="O32" s="36">
        <v>111</v>
      </c>
      <c r="P32" s="36">
        <v>563</v>
      </c>
      <c r="Q32" s="36">
        <v>639</v>
      </c>
      <c r="R32" s="36">
        <v>275</v>
      </c>
      <c r="S32" s="41">
        <f t="shared" si="0"/>
        <v>4072</v>
      </c>
      <c r="T32" s="23"/>
    </row>
    <row r="33" spans="1:20" ht="13" customHeight="1" x14ac:dyDescent="0.35">
      <c r="A33" s="5"/>
      <c r="B33" s="42" t="s">
        <v>36</v>
      </c>
      <c r="C33" s="42"/>
      <c r="D33" s="42"/>
      <c r="E33" s="42"/>
      <c r="F33" s="56" t="s">
        <v>35</v>
      </c>
      <c r="G33" s="36">
        <v>63</v>
      </c>
      <c r="H33" s="36">
        <v>228</v>
      </c>
      <c r="I33" s="36">
        <v>192</v>
      </c>
      <c r="J33" s="36">
        <v>436</v>
      </c>
      <c r="K33" s="36">
        <v>184</v>
      </c>
      <c r="L33" s="36">
        <v>214</v>
      </c>
      <c r="M33" s="36">
        <v>75</v>
      </c>
      <c r="N33" s="36">
        <v>108</v>
      </c>
      <c r="O33" s="36">
        <v>46</v>
      </c>
      <c r="P33" s="36">
        <v>355</v>
      </c>
      <c r="Q33" s="36">
        <v>387</v>
      </c>
      <c r="R33" s="36">
        <v>201</v>
      </c>
      <c r="S33" s="41">
        <f t="shared" si="0"/>
        <v>2489</v>
      </c>
      <c r="T33" s="23"/>
    </row>
    <row r="34" spans="1:20" ht="13" customHeight="1" x14ac:dyDescent="0.35">
      <c r="A34" s="5"/>
      <c r="B34" s="42" t="s">
        <v>37</v>
      </c>
      <c r="C34" s="42"/>
      <c r="D34" s="42"/>
      <c r="E34" s="42"/>
      <c r="F34" s="56" t="s">
        <v>31</v>
      </c>
      <c r="G34" s="36">
        <v>6803</v>
      </c>
      <c r="H34" s="36">
        <v>9082</v>
      </c>
      <c r="I34" s="36">
        <v>11438</v>
      </c>
      <c r="J34" s="36">
        <v>13685</v>
      </c>
      <c r="K34" s="36">
        <v>12931</v>
      </c>
      <c r="L34" s="36">
        <v>8593</v>
      </c>
      <c r="M34" s="36">
        <v>6010</v>
      </c>
      <c r="N34" s="36">
        <v>7783</v>
      </c>
      <c r="O34" s="36">
        <v>9407</v>
      </c>
      <c r="P34" s="36">
        <v>11219</v>
      </c>
      <c r="Q34" s="36">
        <v>9375</v>
      </c>
      <c r="R34" s="36">
        <v>8507</v>
      </c>
      <c r="S34" s="41">
        <f t="shared" si="0"/>
        <v>114833</v>
      </c>
      <c r="T34" s="23"/>
    </row>
    <row r="35" spans="1:20" ht="13" customHeight="1" x14ac:dyDescent="0.35">
      <c r="A35" s="5"/>
      <c r="B35" s="42" t="s">
        <v>38</v>
      </c>
      <c r="C35" s="42"/>
      <c r="D35" s="42"/>
      <c r="E35" s="42"/>
      <c r="F35" s="56" t="s">
        <v>31</v>
      </c>
      <c r="G35" s="36">
        <v>4047</v>
      </c>
      <c r="H35" s="36">
        <v>5567</v>
      </c>
      <c r="I35" s="36">
        <v>6886</v>
      </c>
      <c r="J35" s="36">
        <v>9102</v>
      </c>
      <c r="K35" s="36">
        <v>8577</v>
      </c>
      <c r="L35" s="36">
        <v>4781</v>
      </c>
      <c r="M35" s="36">
        <v>3556</v>
      </c>
      <c r="N35" s="36">
        <v>4849</v>
      </c>
      <c r="O35" s="36">
        <v>6075</v>
      </c>
      <c r="P35" s="36">
        <v>7489</v>
      </c>
      <c r="Q35" s="36">
        <v>5791</v>
      </c>
      <c r="R35" s="36">
        <v>5398</v>
      </c>
      <c r="S35" s="41">
        <f t="shared" si="0"/>
        <v>72118</v>
      </c>
      <c r="T35" s="23"/>
    </row>
    <row r="36" spans="1:20" ht="13" customHeight="1" x14ac:dyDescent="0.35">
      <c r="A36" s="5"/>
      <c r="B36" s="43" t="s">
        <v>39</v>
      </c>
      <c r="C36" s="43"/>
      <c r="D36" s="43"/>
      <c r="E36" s="43"/>
      <c r="F36" s="5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2"/>
    </row>
    <row r="37" spans="1:20" ht="13" customHeight="1" x14ac:dyDescent="0.35">
      <c r="A37" s="5"/>
      <c r="B37" s="42" t="s">
        <v>40</v>
      </c>
      <c r="C37" s="42"/>
      <c r="D37" s="42"/>
      <c r="E37" s="42"/>
      <c r="F37" s="56" t="s">
        <v>41</v>
      </c>
      <c r="G37" s="36">
        <v>389</v>
      </c>
      <c r="H37" s="36">
        <v>387</v>
      </c>
      <c r="I37" s="36">
        <v>587</v>
      </c>
      <c r="J37" s="36">
        <v>362</v>
      </c>
      <c r="K37" s="36">
        <v>295</v>
      </c>
      <c r="L37" s="36">
        <v>262</v>
      </c>
      <c r="M37" s="36">
        <v>410</v>
      </c>
      <c r="N37" s="36">
        <v>200</v>
      </c>
      <c r="O37" s="36">
        <v>418</v>
      </c>
      <c r="P37" s="36">
        <v>994</v>
      </c>
      <c r="Q37" s="36">
        <v>710</v>
      </c>
      <c r="R37" s="36">
        <v>670</v>
      </c>
      <c r="S37" s="41">
        <f t="shared" si="0"/>
        <v>5684</v>
      </c>
      <c r="T37" s="23"/>
    </row>
    <row r="38" spans="1:20" ht="13" customHeight="1" x14ac:dyDescent="0.35">
      <c r="A38" s="5"/>
      <c r="B38" s="42" t="s">
        <v>42</v>
      </c>
      <c r="C38" s="42"/>
      <c r="D38" s="42"/>
      <c r="E38" s="42"/>
      <c r="F38" s="56" t="s">
        <v>43</v>
      </c>
      <c r="G38" s="36">
        <v>643</v>
      </c>
      <c r="H38" s="36">
        <v>972</v>
      </c>
      <c r="I38" s="36">
        <v>1144</v>
      </c>
      <c r="J38" s="36">
        <v>1011</v>
      </c>
      <c r="K38" s="36">
        <v>1179</v>
      </c>
      <c r="L38" s="36">
        <v>940</v>
      </c>
      <c r="M38" s="36">
        <v>868</v>
      </c>
      <c r="N38" s="36">
        <v>944</v>
      </c>
      <c r="O38" s="36">
        <v>663</v>
      </c>
      <c r="P38" s="36">
        <v>0</v>
      </c>
      <c r="Q38" s="36">
        <v>0</v>
      </c>
      <c r="R38" s="36">
        <v>0</v>
      </c>
      <c r="S38" s="41">
        <f t="shared" si="0"/>
        <v>8364</v>
      </c>
      <c r="T38" s="23"/>
    </row>
    <row r="39" spans="1:20" ht="13" customHeight="1" x14ac:dyDescent="0.35">
      <c r="A39" s="5"/>
      <c r="B39" s="43" t="s">
        <v>44</v>
      </c>
      <c r="C39" s="43"/>
      <c r="D39" s="43"/>
      <c r="E39" s="43"/>
      <c r="F39" s="57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2"/>
    </row>
    <row r="40" spans="1:20" ht="13" customHeight="1" x14ac:dyDescent="0.35">
      <c r="A40" s="5"/>
      <c r="B40" s="42" t="s">
        <v>45</v>
      </c>
      <c r="C40" s="42"/>
      <c r="D40" s="42"/>
      <c r="E40" s="42"/>
      <c r="F40" s="56" t="s">
        <v>46</v>
      </c>
      <c r="G40" s="36">
        <v>1419</v>
      </c>
      <c r="H40" s="36">
        <v>1935</v>
      </c>
      <c r="I40" s="36">
        <v>3065</v>
      </c>
      <c r="J40" s="36">
        <v>2907</v>
      </c>
      <c r="K40" s="36">
        <v>3689</v>
      </c>
      <c r="L40" s="36">
        <v>1112</v>
      </c>
      <c r="M40" s="36">
        <v>916</v>
      </c>
      <c r="N40" s="36">
        <v>1242</v>
      </c>
      <c r="O40" s="36">
        <v>1874</v>
      </c>
      <c r="P40" s="36">
        <v>1813</v>
      </c>
      <c r="Q40" s="36">
        <v>2277</v>
      </c>
      <c r="R40" s="36">
        <v>2513</v>
      </c>
      <c r="S40" s="41">
        <f t="shared" si="0"/>
        <v>24762</v>
      </c>
      <c r="T40" s="23"/>
    </row>
    <row r="41" spans="1:20" ht="13" customHeight="1" x14ac:dyDescent="0.35">
      <c r="A41" s="5"/>
      <c r="B41" s="42" t="s">
        <v>47</v>
      </c>
      <c r="C41" s="42"/>
      <c r="D41" s="42"/>
      <c r="E41" s="42"/>
      <c r="F41" s="56" t="s">
        <v>44</v>
      </c>
      <c r="G41" s="36">
        <v>120</v>
      </c>
      <c r="H41" s="36">
        <v>369</v>
      </c>
      <c r="I41" s="36">
        <v>295</v>
      </c>
      <c r="J41" s="36">
        <v>392</v>
      </c>
      <c r="K41" s="36">
        <v>545</v>
      </c>
      <c r="L41" s="36">
        <v>210</v>
      </c>
      <c r="M41" s="36">
        <v>81</v>
      </c>
      <c r="N41" s="36">
        <v>90</v>
      </c>
      <c r="O41" s="36">
        <v>620</v>
      </c>
      <c r="P41" s="36">
        <v>238</v>
      </c>
      <c r="Q41" s="36">
        <v>646</v>
      </c>
      <c r="R41" s="36">
        <v>468</v>
      </c>
      <c r="S41" s="41">
        <f t="shared" si="0"/>
        <v>4074</v>
      </c>
      <c r="T41" s="23"/>
    </row>
    <row r="42" spans="1:20" ht="13" customHeight="1" x14ac:dyDescent="0.35">
      <c r="A42" s="5"/>
      <c r="B42" s="43" t="s">
        <v>48</v>
      </c>
      <c r="C42" s="43"/>
      <c r="D42" s="43"/>
      <c r="E42" s="43"/>
      <c r="F42" s="5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2"/>
    </row>
    <row r="43" spans="1:20" ht="13" customHeight="1" x14ac:dyDescent="0.35">
      <c r="A43" s="5"/>
      <c r="B43" s="42" t="s">
        <v>49</v>
      </c>
      <c r="C43" s="42"/>
      <c r="D43" s="42"/>
      <c r="E43" s="42"/>
      <c r="F43" s="56" t="s">
        <v>50</v>
      </c>
      <c r="G43" s="36">
        <v>10946</v>
      </c>
      <c r="H43" s="36">
        <v>13522</v>
      </c>
      <c r="I43" s="36">
        <v>18384</v>
      </c>
      <c r="J43" s="36">
        <v>19598</v>
      </c>
      <c r="K43" s="36">
        <v>17770</v>
      </c>
      <c r="L43" s="36">
        <v>9559</v>
      </c>
      <c r="M43" s="36">
        <v>5907</v>
      </c>
      <c r="N43" s="36">
        <v>8675</v>
      </c>
      <c r="O43" s="36">
        <v>11630</v>
      </c>
      <c r="P43" s="36">
        <v>19318</v>
      </c>
      <c r="Q43" s="36">
        <v>19113</v>
      </c>
      <c r="R43" s="36">
        <v>15970</v>
      </c>
      <c r="S43" s="41">
        <f t="shared" si="0"/>
        <v>170392</v>
      </c>
      <c r="T43" s="23"/>
    </row>
    <row r="44" spans="1:20" ht="13" customHeight="1" x14ac:dyDescent="0.35">
      <c r="A44" s="5"/>
      <c r="B44" s="42" t="s">
        <v>51</v>
      </c>
      <c r="C44" s="42"/>
      <c r="D44" s="42"/>
      <c r="E44" s="42"/>
      <c r="F44" s="56" t="s">
        <v>48</v>
      </c>
      <c r="G44" s="36">
        <v>36010</v>
      </c>
      <c r="H44" s="36">
        <v>42650</v>
      </c>
      <c r="I44" s="36">
        <v>47601</v>
      </c>
      <c r="J44" s="36">
        <v>49068</v>
      </c>
      <c r="K44" s="36">
        <v>44050</v>
      </c>
      <c r="L44" s="36">
        <v>36446</v>
      </c>
      <c r="M44" s="36">
        <v>37748</v>
      </c>
      <c r="N44" s="36">
        <v>33354</v>
      </c>
      <c r="O44" s="36">
        <v>35613</v>
      </c>
      <c r="P44" s="36">
        <v>39921</v>
      </c>
      <c r="Q44" s="36">
        <v>40590</v>
      </c>
      <c r="R44" s="36">
        <v>34871</v>
      </c>
      <c r="S44" s="41">
        <f t="shared" si="0"/>
        <v>477922</v>
      </c>
      <c r="T44" s="23"/>
    </row>
    <row r="45" spans="1:20" ht="13" customHeight="1" x14ac:dyDescent="0.35">
      <c r="A45" s="5"/>
      <c r="B45" s="42" t="s">
        <v>152</v>
      </c>
      <c r="C45" s="42"/>
      <c r="D45" s="42"/>
      <c r="E45" s="42"/>
      <c r="F45" s="56" t="s">
        <v>48</v>
      </c>
      <c r="G45" s="36">
        <v>397</v>
      </c>
      <c r="H45" s="36">
        <v>202</v>
      </c>
      <c r="I45" s="36">
        <v>126</v>
      </c>
      <c r="J45" s="36">
        <v>79</v>
      </c>
      <c r="K45" s="36">
        <v>186</v>
      </c>
      <c r="L45" s="36">
        <v>234</v>
      </c>
      <c r="M45" s="36">
        <v>112</v>
      </c>
      <c r="N45" s="36">
        <v>56</v>
      </c>
      <c r="O45" s="36">
        <v>117</v>
      </c>
      <c r="P45" s="36">
        <v>58</v>
      </c>
      <c r="Q45" s="36">
        <v>165</v>
      </c>
      <c r="R45" s="36">
        <v>192</v>
      </c>
      <c r="S45" s="41">
        <f t="shared" si="0"/>
        <v>1924</v>
      </c>
      <c r="T45" s="23"/>
    </row>
    <row r="46" spans="1:20" ht="13" customHeight="1" x14ac:dyDescent="0.35">
      <c r="A46" s="5"/>
      <c r="B46" s="42" t="s">
        <v>52</v>
      </c>
      <c r="C46" s="42"/>
      <c r="D46" s="42"/>
      <c r="E46" s="42"/>
      <c r="F46" s="56" t="s">
        <v>53</v>
      </c>
      <c r="G46" s="36">
        <v>1353</v>
      </c>
      <c r="H46" s="36">
        <v>1526</v>
      </c>
      <c r="I46" s="36">
        <v>1526</v>
      </c>
      <c r="J46" s="36">
        <v>1801</v>
      </c>
      <c r="K46" s="36">
        <v>1582</v>
      </c>
      <c r="L46" s="36">
        <v>1039</v>
      </c>
      <c r="M46" s="36">
        <v>1035</v>
      </c>
      <c r="N46" s="36">
        <v>1408</v>
      </c>
      <c r="O46" s="36">
        <v>1319</v>
      </c>
      <c r="P46" s="36">
        <v>1488</v>
      </c>
      <c r="Q46" s="36">
        <v>1486</v>
      </c>
      <c r="R46" s="36">
        <v>1521</v>
      </c>
      <c r="S46" s="41">
        <f t="shared" si="0"/>
        <v>17084</v>
      </c>
      <c r="T46" s="23"/>
    </row>
    <row r="47" spans="1:20" ht="13" customHeight="1" x14ac:dyDescent="0.35">
      <c r="A47" s="5"/>
      <c r="B47" s="42" t="s">
        <v>54</v>
      </c>
      <c r="C47" s="42"/>
      <c r="D47" s="42"/>
      <c r="E47" s="42"/>
      <c r="F47" s="56" t="s">
        <v>53</v>
      </c>
      <c r="G47" s="36">
        <v>5366</v>
      </c>
      <c r="H47" s="36">
        <v>6408</v>
      </c>
      <c r="I47" s="36">
        <v>8621</v>
      </c>
      <c r="J47" s="36">
        <v>11705</v>
      </c>
      <c r="K47" s="36">
        <v>10559</v>
      </c>
      <c r="L47" s="36">
        <v>7464</v>
      </c>
      <c r="M47" s="36">
        <v>7200</v>
      </c>
      <c r="N47" s="36">
        <v>9225</v>
      </c>
      <c r="O47" s="36">
        <v>9581</v>
      </c>
      <c r="P47" s="36">
        <v>11272</v>
      </c>
      <c r="Q47" s="36">
        <v>6565</v>
      </c>
      <c r="R47" s="36">
        <v>4989</v>
      </c>
      <c r="S47" s="41">
        <f t="shared" si="0"/>
        <v>98955</v>
      </c>
      <c r="T47" s="23"/>
    </row>
    <row r="48" spans="1:20" ht="13" customHeight="1" x14ac:dyDescent="0.35">
      <c r="A48" s="5"/>
      <c r="B48" s="43" t="s">
        <v>55</v>
      </c>
      <c r="C48" s="43"/>
      <c r="D48" s="43"/>
      <c r="E48" s="43"/>
      <c r="F48" s="5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2"/>
    </row>
    <row r="49" spans="1:20" ht="13" customHeight="1" x14ac:dyDescent="0.35">
      <c r="A49" s="5"/>
      <c r="B49" s="42" t="s">
        <v>56</v>
      </c>
      <c r="C49" s="42"/>
      <c r="D49" s="42"/>
      <c r="E49" s="42"/>
      <c r="F49" s="56" t="s">
        <v>57</v>
      </c>
      <c r="G49" s="36">
        <v>2728</v>
      </c>
      <c r="H49" s="36">
        <v>4383</v>
      </c>
      <c r="I49" s="36">
        <v>5126</v>
      </c>
      <c r="J49" s="36">
        <v>5226</v>
      </c>
      <c r="K49" s="36">
        <v>4007</v>
      </c>
      <c r="L49" s="36">
        <v>2213</v>
      </c>
      <c r="M49" s="36">
        <v>986</v>
      </c>
      <c r="N49" s="36">
        <v>1457</v>
      </c>
      <c r="O49" s="36">
        <v>2006</v>
      </c>
      <c r="P49" s="36">
        <v>3187</v>
      </c>
      <c r="Q49" s="36">
        <v>4282</v>
      </c>
      <c r="R49" s="36">
        <v>2986</v>
      </c>
      <c r="S49" s="41">
        <f t="shared" si="0"/>
        <v>38587</v>
      </c>
      <c r="T49" s="23"/>
    </row>
    <row r="50" spans="1:20" ht="13" customHeight="1" x14ac:dyDescent="0.35">
      <c r="A50" s="5"/>
      <c r="B50" s="42" t="s">
        <v>58</v>
      </c>
      <c r="C50" s="42"/>
      <c r="D50" s="42"/>
      <c r="E50" s="42"/>
      <c r="F50" s="56" t="s">
        <v>59</v>
      </c>
      <c r="G50" s="36">
        <v>14675</v>
      </c>
      <c r="H50" s="36">
        <v>22344</v>
      </c>
      <c r="I50" s="36">
        <v>28702</v>
      </c>
      <c r="J50" s="36">
        <v>24609</v>
      </c>
      <c r="K50" s="36">
        <v>23742</v>
      </c>
      <c r="L50" s="36">
        <v>11814</v>
      </c>
      <c r="M50" s="36">
        <v>7021</v>
      </c>
      <c r="N50" s="36">
        <v>8601</v>
      </c>
      <c r="O50" s="36">
        <v>12729</v>
      </c>
      <c r="P50" s="36">
        <v>16119</v>
      </c>
      <c r="Q50" s="36">
        <v>34352</v>
      </c>
      <c r="R50" s="36">
        <v>18172</v>
      </c>
      <c r="S50" s="41">
        <f t="shared" si="0"/>
        <v>222880</v>
      </c>
      <c r="T50" s="23"/>
    </row>
    <row r="51" spans="1:20" ht="13" customHeight="1" x14ac:dyDescent="0.35">
      <c r="A51" s="5"/>
      <c r="B51" s="42" t="s">
        <v>60</v>
      </c>
      <c r="C51" s="42"/>
      <c r="D51" s="42"/>
      <c r="E51" s="42"/>
      <c r="F51" s="56" t="s">
        <v>59</v>
      </c>
      <c r="G51" s="36">
        <v>3198</v>
      </c>
      <c r="H51" s="36">
        <v>4473</v>
      </c>
      <c r="I51" s="36">
        <v>4838</v>
      </c>
      <c r="J51" s="36">
        <v>4120</v>
      </c>
      <c r="K51" s="36">
        <v>4100</v>
      </c>
      <c r="L51" s="36">
        <v>3629</v>
      </c>
      <c r="M51" s="36">
        <v>1461</v>
      </c>
      <c r="N51" s="36">
        <v>1964</v>
      </c>
      <c r="O51" s="36">
        <v>2502</v>
      </c>
      <c r="P51" s="36">
        <v>3240</v>
      </c>
      <c r="Q51" s="36">
        <v>4881</v>
      </c>
      <c r="R51" s="36">
        <v>4990</v>
      </c>
      <c r="S51" s="41">
        <f t="shared" si="0"/>
        <v>43396</v>
      </c>
      <c r="T51" s="23"/>
    </row>
    <row r="52" spans="1:20" ht="13" customHeight="1" x14ac:dyDescent="0.35">
      <c r="A52" s="5"/>
      <c r="B52" s="42" t="s">
        <v>61</v>
      </c>
      <c r="C52" s="42"/>
      <c r="D52" s="42"/>
      <c r="E52" s="42"/>
      <c r="F52" s="56" t="s">
        <v>62</v>
      </c>
      <c r="G52" s="36" t="s">
        <v>91</v>
      </c>
      <c r="H52" s="36" t="s">
        <v>91</v>
      </c>
      <c r="I52" s="36" t="s">
        <v>91</v>
      </c>
      <c r="J52" s="36" t="s">
        <v>91</v>
      </c>
      <c r="K52" s="36" t="s">
        <v>91</v>
      </c>
      <c r="L52" s="36">
        <v>460</v>
      </c>
      <c r="M52" s="36">
        <v>135</v>
      </c>
      <c r="N52" s="36">
        <v>186</v>
      </c>
      <c r="O52" s="36">
        <v>365</v>
      </c>
      <c r="P52" s="36">
        <v>1083</v>
      </c>
      <c r="Q52" s="36">
        <v>1881</v>
      </c>
      <c r="R52" s="36">
        <v>1288</v>
      </c>
      <c r="S52" s="41">
        <f t="shared" si="0"/>
        <v>5398</v>
      </c>
      <c r="T52" s="20"/>
    </row>
    <row r="53" spans="1:20" ht="13" customHeight="1" x14ac:dyDescent="0.35">
      <c r="A53" s="5"/>
      <c r="B53" s="42" t="s">
        <v>63</v>
      </c>
      <c r="C53" s="42"/>
      <c r="D53" s="42"/>
      <c r="E53" s="42"/>
      <c r="F53" s="56" t="s">
        <v>64</v>
      </c>
      <c r="G53" s="36">
        <v>770</v>
      </c>
      <c r="H53" s="36">
        <v>950</v>
      </c>
      <c r="I53" s="36">
        <v>654</v>
      </c>
      <c r="J53" s="36">
        <v>622</v>
      </c>
      <c r="K53" s="36">
        <v>353</v>
      </c>
      <c r="L53" s="36">
        <v>157</v>
      </c>
      <c r="M53" s="36">
        <v>38</v>
      </c>
      <c r="N53" s="36">
        <v>98</v>
      </c>
      <c r="O53" s="36">
        <v>280</v>
      </c>
      <c r="P53" s="36">
        <v>270</v>
      </c>
      <c r="Q53" s="36">
        <v>715</v>
      </c>
      <c r="R53" s="36">
        <v>722</v>
      </c>
      <c r="S53" s="41">
        <f t="shared" si="0"/>
        <v>5629</v>
      </c>
      <c r="T53" s="23"/>
    </row>
    <row r="54" spans="1:20" ht="13" customHeight="1" x14ac:dyDescent="0.35">
      <c r="A54" s="5"/>
      <c r="B54" s="43" t="s">
        <v>9</v>
      </c>
      <c r="C54" s="44"/>
      <c r="D54" s="44"/>
      <c r="E54" s="44"/>
      <c r="F54" s="44"/>
      <c r="G54" s="45">
        <f>SUM(G14:G18,G20:G24,G26:G28,G30:G35,G37:G38,G40:G41,G43:G47,G49:G53)</f>
        <v>340287</v>
      </c>
      <c r="H54" s="45">
        <f>SUM(H14:H18,H20:H24,H26:H28,H30:H35,H37:H38,H40:H41,H43:H47,H49:H53)</f>
        <v>411644</v>
      </c>
      <c r="I54" s="45">
        <f>SUM(I14:I18,I20:I24,I26:I28,I30:I35,I37:I38,I40:I41,I43:I47,I49:I53)</f>
        <v>499190</v>
      </c>
      <c r="J54" s="45">
        <f t="shared" ref="J54:R54" si="1">SUM(J14:J18,J20:J24,J26:J28,J30:J35,J37:J38,J40:J41,J43:J47,J49:J53)</f>
        <v>577340</v>
      </c>
      <c r="K54" s="45">
        <f t="shared" si="1"/>
        <v>579112</v>
      </c>
      <c r="L54" s="45">
        <f t="shared" si="1"/>
        <v>446155</v>
      </c>
      <c r="M54" s="45">
        <f t="shared" si="1"/>
        <v>399019</v>
      </c>
      <c r="N54" s="45">
        <f t="shared" si="1"/>
        <v>447501</v>
      </c>
      <c r="O54" s="45">
        <f t="shared" si="1"/>
        <v>484663</v>
      </c>
      <c r="P54" s="45">
        <f t="shared" si="1"/>
        <v>512927</v>
      </c>
      <c r="Q54" s="45">
        <f t="shared" si="1"/>
        <v>450185</v>
      </c>
      <c r="R54" s="45">
        <f t="shared" si="1"/>
        <v>365958</v>
      </c>
      <c r="S54" s="45">
        <f>SUM(S14:S18,S20:S24,S26:S28,S30:S35,S37:S38,S40:S41,S43:S47,S49:S53)</f>
        <v>5513981</v>
      </c>
      <c r="T54" s="25"/>
    </row>
    <row r="55" spans="1:20" ht="6" customHeight="1" thickBot="1" x14ac:dyDescent="0.4">
      <c r="A55" s="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5"/>
    </row>
    <row r="56" spans="1:20" ht="12" customHeight="1" x14ac:dyDescent="0.25">
      <c r="A56" s="5"/>
      <c r="B56" s="48" t="s">
        <v>161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5"/>
    </row>
    <row r="57" spans="1:20" ht="12" customHeight="1" x14ac:dyDescent="0.25">
      <c r="A57" s="5"/>
      <c r="B57" s="47" t="s">
        <v>65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5"/>
    </row>
    <row r="58" spans="1:20" ht="12" customHeight="1" x14ac:dyDescent="0.25">
      <c r="A58" s="5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5"/>
    </row>
    <row r="59" spans="1:20" ht="12" customHeight="1" x14ac:dyDescent="0.25">
      <c r="A59" s="5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5"/>
    </row>
    <row r="60" spans="1:20" ht="12" customHeight="1" x14ac:dyDescent="0.25">
      <c r="A60" s="5"/>
      <c r="B60" s="48"/>
      <c r="C60" s="28"/>
      <c r="D60" s="28"/>
      <c r="E60" s="28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35"/>
    </row>
    <row r="61" spans="1:20" ht="6" customHeight="1" x14ac:dyDescent="0.35">
      <c r="A61" s="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5"/>
    </row>
    <row r="62" spans="1:20" ht="12" customHeight="1" x14ac:dyDescent="0.35">
      <c r="A62" s="5"/>
      <c r="B62" s="50"/>
      <c r="C62" s="5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5"/>
    </row>
    <row r="63" spans="1:20" ht="12" customHeight="1" x14ac:dyDescent="0.35">
      <c r="A63" s="5"/>
      <c r="B63" s="50"/>
      <c r="C63" s="51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5"/>
    </row>
    <row r="64" spans="1:20" ht="12" customHeight="1" x14ac:dyDescent="0.35">
      <c r="A64" s="5"/>
      <c r="B64" s="50"/>
      <c r="C64" s="5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5"/>
    </row>
    <row r="65" spans="1:20" ht="12" customHeight="1" x14ac:dyDescent="0.35">
      <c r="A65" s="5"/>
      <c r="B65" s="50"/>
      <c r="C65" s="5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5"/>
    </row>
    <row r="66" spans="1:20" ht="12" customHeight="1" x14ac:dyDescent="0.35">
      <c r="A66" s="5"/>
      <c r="B66" s="50"/>
      <c r="C66" s="51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5"/>
    </row>
    <row r="67" spans="1:20" ht="12" customHeight="1" x14ac:dyDescent="0.35">
      <c r="A67" s="5"/>
      <c r="B67" s="50"/>
      <c r="C67" s="52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5"/>
    </row>
    <row r="68" spans="1:20" ht="12" customHeight="1" x14ac:dyDescent="0.35">
      <c r="A68" s="5"/>
      <c r="B68" s="50"/>
      <c r="C68" s="52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5"/>
    </row>
    <row r="69" spans="1:20" ht="12" customHeight="1" x14ac:dyDescent="0.35">
      <c r="A69" s="5"/>
      <c r="B69" s="50"/>
      <c r="C69" s="51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5"/>
    </row>
    <row r="70" spans="1:20" ht="12" customHeight="1" x14ac:dyDescent="0.35">
      <c r="A70" s="5"/>
      <c r="B70" s="50"/>
      <c r="C70" s="51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"/>
    </row>
    <row r="71" spans="1:20" ht="12" customHeight="1" x14ac:dyDescent="0.35">
      <c r="A71" s="5"/>
      <c r="B71" s="50"/>
      <c r="C71" s="5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"/>
    </row>
    <row r="72" spans="1:20" ht="12" customHeight="1" x14ac:dyDescent="0.35">
      <c r="A72" s="5"/>
      <c r="B72" s="50"/>
      <c r="C72" s="5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"/>
    </row>
    <row r="73" spans="1:20" ht="12" customHeight="1" x14ac:dyDescent="0.35">
      <c r="A73" s="5"/>
      <c r="B73" s="50"/>
      <c r="C73" s="5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"/>
    </row>
    <row r="74" spans="1:20" ht="12" customHeight="1" x14ac:dyDescent="0.35">
      <c r="A74" s="5"/>
      <c r="B74" s="50"/>
      <c r="C74" s="5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5"/>
    </row>
    <row r="75" spans="1:20" ht="12" customHeight="1" x14ac:dyDescent="0.35">
      <c r="A75" s="5"/>
      <c r="B75" s="50"/>
      <c r="C75" s="5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5"/>
    </row>
    <row r="76" spans="1:20" ht="13" customHeight="1" x14ac:dyDescent="0.35">
      <c r="A76" s="5"/>
      <c r="B76" s="52"/>
      <c r="C76" s="5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"/>
    </row>
    <row r="206" spans="6:23" x14ac:dyDescent="0.35"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6:23" x14ac:dyDescent="0.35"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6:23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5:26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5:26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5:26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5:26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5:26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7"/>
    </row>
    <row r="214" spans="5:26" x14ac:dyDescent="0.35">
      <c r="E214" s="18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8"/>
      <c r="Y214" s="18"/>
      <c r="Z214" s="18"/>
    </row>
    <row r="215" spans="5:26" x14ac:dyDescent="0.35">
      <c r="E215" s="18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8"/>
      <c r="Y215" s="18"/>
      <c r="Z215" s="18"/>
    </row>
    <row r="216" spans="5:26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8"/>
      <c r="Y216" s="18"/>
      <c r="Z216" s="18"/>
    </row>
    <row r="217" spans="5:26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8"/>
      <c r="Y217" s="18"/>
      <c r="Z217" s="18"/>
    </row>
    <row r="218" spans="5:26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8"/>
      <c r="Y218" s="18"/>
      <c r="Z218" s="18"/>
    </row>
    <row r="219" spans="5:26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8"/>
      <c r="Y219" s="18"/>
      <c r="Z219" s="18"/>
    </row>
    <row r="220" spans="5:26" x14ac:dyDescent="0.35">
      <c r="E220" s="18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6"/>
      <c r="W220" s="16"/>
      <c r="X220" s="18"/>
      <c r="Y220" s="18"/>
      <c r="Z220" s="18"/>
    </row>
    <row r="221" spans="5:26" x14ac:dyDescent="0.2">
      <c r="E221" s="18"/>
      <c r="F221" s="17"/>
      <c r="G221" s="53">
        <v>314585</v>
      </c>
      <c r="H221" s="53">
        <v>372586</v>
      </c>
      <c r="I221" s="53">
        <v>139342</v>
      </c>
      <c r="J221" s="53">
        <v>0</v>
      </c>
      <c r="K221" s="53"/>
      <c r="L221" s="53"/>
      <c r="M221" s="53"/>
      <c r="N221" s="53"/>
      <c r="O221" s="53"/>
      <c r="P221" s="53"/>
      <c r="Q221" s="53"/>
      <c r="R221" s="53"/>
      <c r="S221" s="53">
        <f>SUM(G221:J221)</f>
        <v>826513</v>
      </c>
      <c r="T221" s="54"/>
      <c r="U221" s="17"/>
      <c r="V221" s="16"/>
      <c r="W221" s="16"/>
      <c r="X221" s="18"/>
      <c r="Y221" s="18"/>
      <c r="Z221" s="18"/>
    </row>
    <row r="222" spans="5:26" x14ac:dyDescent="0.35">
      <c r="E222" s="18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6"/>
      <c r="W222" s="16"/>
      <c r="X222" s="18"/>
      <c r="Y222" s="18"/>
      <c r="Z222" s="18"/>
    </row>
    <row r="223" spans="5:26" x14ac:dyDescent="0.35">
      <c r="E223" s="18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6"/>
      <c r="W223" s="16"/>
      <c r="X223" s="18"/>
      <c r="Y223" s="18"/>
      <c r="Z223" s="18"/>
    </row>
    <row r="224" spans="5:26" x14ac:dyDescent="0.35">
      <c r="E224" s="18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8"/>
      <c r="Y224" s="18"/>
      <c r="Z224" s="18"/>
    </row>
    <row r="225" spans="5:26" x14ac:dyDescent="0.35">
      <c r="E225" s="18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8"/>
      <c r="Y225" s="18"/>
      <c r="Z225" s="18"/>
    </row>
    <row r="226" spans="5:26" x14ac:dyDescent="0.35">
      <c r="F226" s="16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6"/>
    </row>
    <row r="227" spans="5:26" x14ac:dyDescent="0.35">
      <c r="F227" s="16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6"/>
      <c r="X227" s="16"/>
      <c r="Y227" s="16"/>
    </row>
    <row r="228" spans="5:26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6"/>
      <c r="X228" s="16"/>
      <c r="Y228" s="16"/>
    </row>
    <row r="229" spans="5:26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6"/>
      <c r="X229" s="16"/>
      <c r="Y229" s="16"/>
    </row>
    <row r="230" spans="5:26" x14ac:dyDescent="0.35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5:26" x14ac:dyDescent="0.35"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</sheetData>
  <conditionalFormatting sqref="G14:R18">
    <cfRule type="cellIs" dxfId="281" priority="16" stopIfTrue="1" operator="equal">
      <formula>""</formula>
    </cfRule>
    <cfRule type="cellIs" dxfId="280" priority="18" stopIfTrue="1" operator="equal">
      <formula>""""""</formula>
    </cfRule>
  </conditionalFormatting>
  <conditionalFormatting sqref="G14:R21">
    <cfRule type="cellIs" dxfId="279" priority="17" stopIfTrue="1" operator="equal">
      <formula>""" """</formula>
    </cfRule>
  </conditionalFormatting>
  <conditionalFormatting sqref="G20:R24">
    <cfRule type="cellIs" dxfId="278" priority="13" stopIfTrue="1" operator="equal">
      <formula>""</formula>
    </cfRule>
  </conditionalFormatting>
  <conditionalFormatting sqref="G22:R22">
    <cfRule type="cellIs" dxfId="277" priority="14" stopIfTrue="1" operator="equal">
      <formula>""" """</formula>
    </cfRule>
    <cfRule type="cellIs" dxfId="276" priority="15" stopIfTrue="1" operator="equal">
      <formula>""""""</formula>
    </cfRule>
  </conditionalFormatting>
  <conditionalFormatting sqref="G23:R24 G26:R28 G38:R38 G40:R41 G43:R46 G49:R53 G20:R21">
    <cfRule type="cellIs" dxfId="275" priority="38" stopIfTrue="1" operator="equal">
      <formula>""""""</formula>
    </cfRule>
  </conditionalFormatting>
  <conditionalFormatting sqref="G23:R29 G38:R46 G48:R53 S19 S25 S29 G36:S36 S39 S42 S48">
    <cfRule type="cellIs" dxfId="274" priority="37" stopIfTrue="1" operator="equal">
      <formula>""" """</formula>
    </cfRule>
  </conditionalFormatting>
  <conditionalFormatting sqref="G26:R27">
    <cfRule type="cellIs" dxfId="273" priority="36" stopIfTrue="1" operator="equal">
      <formula>""</formula>
    </cfRule>
  </conditionalFormatting>
  <conditionalFormatting sqref="G26:R28 G40:R41 G49:R53">
    <cfRule type="cellIs" dxfId="272" priority="35" stopIfTrue="1" operator="equal">
      <formula>""</formula>
    </cfRule>
  </conditionalFormatting>
  <conditionalFormatting sqref="G30:R35">
    <cfRule type="cellIs" dxfId="271" priority="10" stopIfTrue="1" operator="equal">
      <formula>""</formula>
    </cfRule>
    <cfRule type="cellIs" dxfId="270" priority="11" stopIfTrue="1" operator="equal">
      <formula>""" """</formula>
    </cfRule>
    <cfRule type="cellIs" dxfId="269" priority="12" stopIfTrue="1" operator="equal">
      <formula>""""""</formula>
    </cfRule>
  </conditionalFormatting>
  <conditionalFormatting sqref="G37:R37">
    <cfRule type="cellIs" dxfId="268" priority="8" stopIfTrue="1" operator="equal">
      <formula>""" """</formula>
    </cfRule>
    <cfRule type="cellIs" dxfId="267" priority="9" stopIfTrue="1" operator="equal">
      <formula>""""""</formula>
    </cfRule>
  </conditionalFormatting>
  <conditionalFormatting sqref="G37:R38">
    <cfRule type="cellIs" dxfId="266" priority="7" stopIfTrue="1" operator="equal">
      <formula>""</formula>
    </cfRule>
  </conditionalFormatting>
  <conditionalFormatting sqref="G43:R47">
    <cfRule type="cellIs" dxfId="265" priority="4" stopIfTrue="1" operator="equal">
      <formula>""</formula>
    </cfRule>
  </conditionalFormatting>
  <conditionalFormatting sqref="G47:R47">
    <cfRule type="cellIs" dxfId="264" priority="5" stopIfTrue="1" operator="equal">
      <formula>""" """</formula>
    </cfRule>
    <cfRule type="cellIs" dxfId="263" priority="6" stopIfTrue="1" operator="equal">
      <formula>""""""</formula>
    </cfRule>
  </conditionalFormatting>
  <pageMargins left="0" right="0.15748031496062992" top="0" bottom="0.23622047244094491" header="0" footer="0.23622047244094491"/>
  <pageSetup paperSize="9" scale="88" orientation="landscape" r:id="rId1"/>
  <headerFooter>
    <oddFooter>&amp;R&amp;"Noto Sans,Normal"&amp;8
&amp;"Source Sans Pro,Normal"&amp;9Servicio de Información y Difusión. &amp;"Source Sans Pro,Negrita"2024 | &amp;P</oddFooter>
  </headerFooter>
  <rowBreaks count="1" manualBreakCount="1">
    <brk id="38" max="11" man="1"/>
  </rowBreaks>
  <ignoredErrors>
    <ignoredError sqref="S221" unlockedFormula="1"/>
    <ignoredError sqref="B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A1D0-03C7-4914-AC97-DDB1352FED23}">
  <dimension ref="A1:R233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11" width="10.7265625" style="7" customWidth="1"/>
    <col min="12" max="13" width="5.26953125" style="7" customWidth="1"/>
    <col min="14" max="14" width="9.1796875" style="7" bestFit="1" customWidth="1"/>
    <col min="15" max="16" width="9.54296875" style="7" bestFit="1" customWidth="1"/>
    <col min="17" max="16384" width="8.7265625" style="7"/>
  </cols>
  <sheetData>
    <row r="1" spans="1:16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9"/>
      <c r="O1" s="19"/>
    </row>
    <row r="2" spans="1:16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9"/>
      <c r="O2" s="19"/>
    </row>
    <row r="3" spans="1:16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9"/>
      <c r="O3" s="19"/>
    </row>
    <row r="4" spans="1:16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8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/>
    </row>
    <row r="7" spans="1:16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6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35">
      <c r="A10" s="5"/>
      <c r="B10" s="37" t="s">
        <v>139</v>
      </c>
      <c r="C10" s="38"/>
      <c r="D10" s="38"/>
      <c r="E10" s="38"/>
      <c r="F10" s="38"/>
      <c r="G10" s="38"/>
      <c r="H10" s="38"/>
      <c r="I10" s="38"/>
      <c r="J10" s="38"/>
      <c r="K10" s="39"/>
      <c r="L10" s="26"/>
    </row>
    <row r="11" spans="1:16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6"/>
    </row>
    <row r="12" spans="1:16" ht="14.25" customHeight="1" x14ac:dyDescent="0.35">
      <c r="A12" s="5"/>
      <c r="B12" s="30"/>
      <c r="C12" s="30"/>
      <c r="D12" s="30"/>
      <c r="E12" s="30"/>
      <c r="F12" s="128" t="s">
        <v>93</v>
      </c>
      <c r="G12" s="129"/>
      <c r="H12" s="130"/>
      <c r="I12" s="128" t="s">
        <v>94</v>
      </c>
      <c r="J12" s="129" t="s">
        <v>68</v>
      </c>
      <c r="K12" s="130" t="s">
        <v>9</v>
      </c>
      <c r="L12" s="6"/>
    </row>
    <row r="13" spans="1:16" x14ac:dyDescent="0.35">
      <c r="A13" s="5"/>
      <c r="B13" s="63" t="s">
        <v>6</v>
      </c>
      <c r="C13" s="40"/>
      <c r="D13" s="40"/>
      <c r="E13" s="40"/>
      <c r="F13" s="86" t="s">
        <v>95</v>
      </c>
      <c r="G13" s="84" t="s">
        <v>96</v>
      </c>
      <c r="H13" s="84" t="s">
        <v>9</v>
      </c>
      <c r="I13" s="84" t="s">
        <v>95</v>
      </c>
      <c r="J13" s="84" t="s">
        <v>96</v>
      </c>
      <c r="K13" s="85" t="s">
        <v>9</v>
      </c>
      <c r="L13" s="27"/>
    </row>
    <row r="14" spans="1:16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24"/>
    </row>
    <row r="15" spans="1:16" ht="13" customHeight="1" x14ac:dyDescent="0.35">
      <c r="A15" s="5"/>
      <c r="B15" s="42" t="s">
        <v>11</v>
      </c>
      <c r="C15" s="42"/>
      <c r="D15" s="42"/>
      <c r="E15" s="42"/>
      <c r="F15" s="59">
        <v>112756</v>
      </c>
      <c r="G15" s="59">
        <v>118267</v>
      </c>
      <c r="H15" s="60">
        <f>F15+G15</f>
        <v>231023</v>
      </c>
      <c r="I15" s="61">
        <f>F15/H15</f>
        <v>0.48807261614644432</v>
      </c>
      <c r="J15" s="61">
        <f>G15/H15</f>
        <v>0.51192738385355574</v>
      </c>
      <c r="K15" s="62">
        <f>I15+J15</f>
        <v>1</v>
      </c>
      <c r="L15" s="23"/>
      <c r="N15" s="91"/>
      <c r="O15" s="91"/>
      <c r="P15" s="91"/>
    </row>
    <row r="16" spans="1:16" ht="13" customHeight="1" x14ac:dyDescent="0.35">
      <c r="A16" s="5"/>
      <c r="B16" s="42" t="s">
        <v>12</v>
      </c>
      <c r="C16" s="42"/>
      <c r="D16" s="42"/>
      <c r="E16" s="42"/>
      <c r="F16" s="59">
        <v>2357</v>
      </c>
      <c r="G16" s="59">
        <v>2791</v>
      </c>
      <c r="H16" s="60">
        <f>F16+G16</f>
        <v>5148</v>
      </c>
      <c r="I16" s="61">
        <f>F16/H16</f>
        <v>0.45784770784770784</v>
      </c>
      <c r="J16" s="61">
        <f>G16/H16</f>
        <v>0.5421522921522921</v>
      </c>
      <c r="K16" s="62">
        <f>I16+J16</f>
        <v>1</v>
      </c>
      <c r="L16" s="23"/>
      <c r="N16" s="91"/>
      <c r="O16" s="91"/>
      <c r="P16" s="91"/>
    </row>
    <row r="17" spans="1:16" ht="13" customHeight="1" x14ac:dyDescent="0.35">
      <c r="A17" s="5"/>
      <c r="B17" s="42" t="s">
        <v>13</v>
      </c>
      <c r="C17" s="42"/>
      <c r="D17" s="42"/>
      <c r="E17" s="42"/>
      <c r="F17" s="59">
        <v>1971</v>
      </c>
      <c r="G17" s="59">
        <v>2054</v>
      </c>
      <c r="H17" s="60">
        <f t="shared" ref="H17:H54" si="0">F17+G17</f>
        <v>4025</v>
      </c>
      <c r="I17" s="61">
        <f>F17/H17</f>
        <v>0.4896894409937888</v>
      </c>
      <c r="J17" s="61">
        <f>G17/H17</f>
        <v>0.51031055900621114</v>
      </c>
      <c r="K17" s="62">
        <f>I17+J17</f>
        <v>1</v>
      </c>
      <c r="L17" s="23"/>
      <c r="N17" s="91"/>
      <c r="O17" s="91"/>
      <c r="P17" s="91"/>
    </row>
    <row r="18" spans="1:16" ht="13" customHeight="1" x14ac:dyDescent="0.35">
      <c r="A18" s="5"/>
      <c r="B18" s="42" t="s">
        <v>15</v>
      </c>
      <c r="C18" s="42"/>
      <c r="D18" s="42"/>
      <c r="E18" s="42"/>
      <c r="F18" s="59">
        <v>5499</v>
      </c>
      <c r="G18" s="59">
        <v>5924</v>
      </c>
      <c r="H18" s="60">
        <f t="shared" si="0"/>
        <v>11423</v>
      </c>
      <c r="I18" s="61">
        <f>F18/H18</f>
        <v>0.48139718112579882</v>
      </c>
      <c r="J18" s="61">
        <f>G18/H18</f>
        <v>0.51860281887420112</v>
      </c>
      <c r="K18" s="62">
        <f>I18+J18</f>
        <v>1</v>
      </c>
      <c r="L18" s="23"/>
      <c r="N18" s="91"/>
      <c r="O18" s="91"/>
      <c r="P18" s="91"/>
    </row>
    <row r="19" spans="1:16" ht="13" customHeight="1" x14ac:dyDescent="0.35">
      <c r="A19" s="5"/>
      <c r="B19" s="42" t="s">
        <v>17</v>
      </c>
      <c r="C19" s="42"/>
      <c r="D19" s="42"/>
      <c r="E19" s="42"/>
      <c r="F19" s="59">
        <v>14087</v>
      </c>
      <c r="G19" s="59">
        <v>13781</v>
      </c>
      <c r="H19" s="60">
        <f t="shared" si="0"/>
        <v>27868</v>
      </c>
      <c r="I19" s="61">
        <f>F19/H19</f>
        <v>0.5054901679345486</v>
      </c>
      <c r="J19" s="61">
        <f>G19/H19</f>
        <v>0.4945098320654514</v>
      </c>
      <c r="K19" s="62">
        <f>I19+J19</f>
        <v>1</v>
      </c>
      <c r="L19" s="23"/>
      <c r="N19" s="91"/>
      <c r="O19" s="91"/>
      <c r="P19" s="91"/>
    </row>
    <row r="20" spans="1:16" ht="13" customHeight="1" x14ac:dyDescent="0.35">
      <c r="A20" s="5"/>
      <c r="B20" s="43" t="s">
        <v>19</v>
      </c>
      <c r="C20" s="44"/>
      <c r="D20" s="44"/>
      <c r="E20" s="44"/>
      <c r="F20" s="69"/>
      <c r="G20" s="69"/>
      <c r="H20" s="69"/>
      <c r="I20" s="70"/>
      <c r="J20" s="70"/>
      <c r="K20" s="70"/>
      <c r="L20" s="24"/>
      <c r="N20" s="91"/>
      <c r="O20" s="91"/>
      <c r="P20" s="91"/>
    </row>
    <row r="21" spans="1:16" ht="13" customHeight="1" x14ac:dyDescent="0.35">
      <c r="A21" s="5"/>
      <c r="B21" s="42" t="s">
        <v>20</v>
      </c>
      <c r="C21" s="42"/>
      <c r="D21" s="42"/>
      <c r="E21" s="42"/>
      <c r="F21" s="59">
        <v>65996</v>
      </c>
      <c r="G21" s="59">
        <v>71687</v>
      </c>
      <c r="H21" s="60">
        <f>F21+G21</f>
        <v>137683</v>
      </c>
      <c r="I21" s="61">
        <f>F21/H21</f>
        <v>0.47933296049621232</v>
      </c>
      <c r="J21" s="61">
        <f>G21/H21</f>
        <v>0.52066703950378768</v>
      </c>
      <c r="K21" s="62">
        <f>I21+J21</f>
        <v>1</v>
      </c>
      <c r="L21" s="23"/>
      <c r="N21" s="91"/>
      <c r="O21" s="91"/>
      <c r="P21" s="91"/>
    </row>
    <row r="22" spans="1:16" ht="13" customHeight="1" x14ac:dyDescent="0.35">
      <c r="A22" s="5"/>
      <c r="B22" s="42" t="s">
        <v>22</v>
      </c>
      <c r="C22" s="42"/>
      <c r="D22" s="42"/>
      <c r="E22" s="42"/>
      <c r="F22" s="36">
        <v>6332</v>
      </c>
      <c r="G22" s="36">
        <v>7116</v>
      </c>
      <c r="H22" s="60">
        <f>F22+G22</f>
        <v>13448</v>
      </c>
      <c r="I22" s="61">
        <f>F22/H22</f>
        <v>0.47085068411659725</v>
      </c>
      <c r="J22" s="61">
        <f>G22/H22</f>
        <v>0.52914931588340275</v>
      </c>
      <c r="K22" s="62">
        <f>I22+J22</f>
        <v>1</v>
      </c>
      <c r="L22" s="23"/>
      <c r="N22" s="91"/>
      <c r="O22" s="91"/>
      <c r="P22" s="91"/>
    </row>
    <row r="23" spans="1:16" ht="13" customHeight="1" x14ac:dyDescent="0.35">
      <c r="A23" s="5"/>
      <c r="B23" s="42" t="s">
        <v>23</v>
      </c>
      <c r="C23" s="42"/>
      <c r="D23" s="42"/>
      <c r="E23" s="42"/>
      <c r="F23" s="59">
        <v>97123</v>
      </c>
      <c r="G23" s="59">
        <v>106511</v>
      </c>
      <c r="H23" s="60">
        <f t="shared" si="0"/>
        <v>203634</v>
      </c>
      <c r="I23" s="61">
        <f>F23/H23</f>
        <v>0.47694883958474515</v>
      </c>
      <c r="J23" s="61">
        <f>G23/H23</f>
        <v>0.52305116041525479</v>
      </c>
      <c r="K23" s="62">
        <f>I23+J23</f>
        <v>1</v>
      </c>
      <c r="L23" s="23"/>
      <c r="N23" s="91"/>
      <c r="O23" s="91"/>
      <c r="P23" s="91"/>
    </row>
    <row r="24" spans="1:16" ht="13" customHeight="1" x14ac:dyDescent="0.35">
      <c r="A24" s="5"/>
      <c r="B24" s="42" t="s">
        <v>24</v>
      </c>
      <c r="C24" s="42"/>
      <c r="D24" s="42"/>
      <c r="E24" s="42"/>
      <c r="F24" s="59">
        <v>2123</v>
      </c>
      <c r="G24" s="59">
        <v>1703</v>
      </c>
      <c r="H24" s="60">
        <f t="shared" si="0"/>
        <v>3826</v>
      </c>
      <c r="I24" s="61">
        <f>F24/H24</f>
        <v>0.55488761108207008</v>
      </c>
      <c r="J24" s="61">
        <f>G24/H24</f>
        <v>0.44511238891792998</v>
      </c>
      <c r="K24" s="62">
        <f>I24+J24</f>
        <v>1</v>
      </c>
      <c r="L24" s="23"/>
      <c r="N24" s="91"/>
      <c r="O24" s="91"/>
      <c r="P24" s="91"/>
    </row>
    <row r="25" spans="1:16" ht="13" customHeight="1" x14ac:dyDescent="0.35">
      <c r="A25" s="5"/>
      <c r="B25" s="42" t="s">
        <v>26</v>
      </c>
      <c r="C25" s="42"/>
      <c r="D25" s="42"/>
      <c r="E25" s="42"/>
      <c r="F25" s="59">
        <v>2483</v>
      </c>
      <c r="G25" s="59">
        <v>2511</v>
      </c>
      <c r="H25" s="60">
        <f t="shared" si="0"/>
        <v>4994</v>
      </c>
      <c r="I25" s="61">
        <f>F25/H25</f>
        <v>0.49719663596315578</v>
      </c>
      <c r="J25" s="61">
        <f>G25/H25</f>
        <v>0.50280336403684422</v>
      </c>
      <c r="K25" s="62">
        <f>I25+J25</f>
        <v>1</v>
      </c>
      <c r="L25" s="23"/>
      <c r="N25" s="91"/>
      <c r="O25" s="91"/>
      <c r="P25" s="91"/>
    </row>
    <row r="26" spans="1:16" ht="13" customHeight="1" x14ac:dyDescent="0.35">
      <c r="A26" s="5"/>
      <c r="B26" s="43" t="s">
        <v>28</v>
      </c>
      <c r="C26" s="44"/>
      <c r="D26" s="44"/>
      <c r="E26" s="44"/>
      <c r="F26" s="69"/>
      <c r="G26" s="69"/>
      <c r="H26" s="69"/>
      <c r="I26" s="70"/>
      <c r="J26" s="70"/>
      <c r="K26" s="70"/>
      <c r="L26" s="24"/>
      <c r="N26" s="91"/>
      <c r="O26" s="91"/>
      <c r="P26" s="91"/>
    </row>
    <row r="27" spans="1:16" ht="13" customHeight="1" x14ac:dyDescent="0.35">
      <c r="A27" s="5"/>
      <c r="B27" s="42" t="s">
        <v>29</v>
      </c>
      <c r="C27" s="42"/>
      <c r="D27" s="42"/>
      <c r="E27" s="42"/>
      <c r="F27" s="59">
        <v>106688</v>
      </c>
      <c r="G27" s="59">
        <v>117142</v>
      </c>
      <c r="H27" s="60">
        <f t="shared" si="0"/>
        <v>223830</v>
      </c>
      <c r="I27" s="61">
        <f>F27/H27</f>
        <v>0.47664745565831212</v>
      </c>
      <c r="J27" s="61">
        <f>G27/H27</f>
        <v>0.52335254434168788</v>
      </c>
      <c r="K27" s="62">
        <f>I27+J27</f>
        <v>1</v>
      </c>
      <c r="L27" s="23"/>
      <c r="N27" s="91"/>
      <c r="O27" s="91"/>
      <c r="P27" s="91"/>
    </row>
    <row r="28" spans="1:16" ht="13" customHeight="1" x14ac:dyDescent="0.35">
      <c r="A28" s="5"/>
      <c r="B28" s="42" t="s">
        <v>157</v>
      </c>
      <c r="C28" s="42"/>
      <c r="D28" s="42"/>
      <c r="E28" s="42"/>
      <c r="F28" s="59">
        <v>2626</v>
      </c>
      <c r="G28" s="59">
        <v>2904</v>
      </c>
      <c r="H28" s="60">
        <f>F28+G28</f>
        <v>5530</v>
      </c>
      <c r="I28" s="61">
        <f>F28/H28</f>
        <v>0.47486437613019894</v>
      </c>
      <c r="J28" s="61">
        <f>G28/H28</f>
        <v>0.52513562386980106</v>
      </c>
      <c r="K28" s="62">
        <f>I28+J28</f>
        <v>1</v>
      </c>
      <c r="L28" s="23"/>
      <c r="N28" s="91"/>
      <c r="O28" s="91"/>
      <c r="P28" s="91"/>
    </row>
    <row r="29" spans="1:16" ht="13" customHeight="1" x14ac:dyDescent="0.35">
      <c r="A29" s="5"/>
      <c r="B29" s="42" t="s">
        <v>199</v>
      </c>
      <c r="C29" s="42"/>
      <c r="D29" s="42"/>
      <c r="E29" s="42"/>
      <c r="F29" s="59">
        <v>278894</v>
      </c>
      <c r="G29" s="59">
        <v>308739</v>
      </c>
      <c r="H29" s="60">
        <f t="shared" si="0"/>
        <v>587633</v>
      </c>
      <c r="I29" s="61">
        <f>F29/H29</f>
        <v>0.47460574882622319</v>
      </c>
      <c r="J29" s="61">
        <f>G29/H29</f>
        <v>0.52539425117377681</v>
      </c>
      <c r="K29" s="62">
        <f>I29+J29</f>
        <v>1</v>
      </c>
      <c r="L29" s="23"/>
      <c r="N29" s="91"/>
      <c r="O29" s="91"/>
      <c r="P29" s="91"/>
    </row>
    <row r="30" spans="1:16" ht="13" customHeight="1" x14ac:dyDescent="0.35">
      <c r="A30" s="5"/>
      <c r="B30" s="43" t="s">
        <v>31</v>
      </c>
      <c r="C30" s="43"/>
      <c r="D30" s="43"/>
      <c r="E30" s="43"/>
      <c r="F30" s="71"/>
      <c r="G30" s="71"/>
      <c r="H30" s="71"/>
      <c r="I30" s="72"/>
      <c r="J30" s="72"/>
      <c r="K30" s="72"/>
      <c r="L30" s="22"/>
      <c r="N30" s="91"/>
      <c r="O30" s="91"/>
      <c r="P30" s="91"/>
    </row>
    <row r="31" spans="1:16" ht="13" customHeight="1" x14ac:dyDescent="0.35">
      <c r="A31" s="5"/>
      <c r="B31" s="42" t="s">
        <v>200</v>
      </c>
      <c r="C31" s="42"/>
      <c r="D31" s="42"/>
      <c r="E31" s="42"/>
      <c r="F31" s="59">
        <v>1282125</v>
      </c>
      <c r="G31" s="59">
        <v>1443253</v>
      </c>
      <c r="H31" s="60">
        <f t="shared" si="0"/>
        <v>2725378</v>
      </c>
      <c r="I31" s="61">
        <f t="shared" ref="I31:I36" si="1">F31/H31</f>
        <v>0.47043932988378123</v>
      </c>
      <c r="J31" s="61">
        <f t="shared" ref="J31:J36" si="2">G31/H31</f>
        <v>0.52956067011621877</v>
      </c>
      <c r="K31" s="62">
        <f t="shared" ref="K31:K36" si="3">I31+J31</f>
        <v>1</v>
      </c>
      <c r="L31" s="23"/>
      <c r="N31" s="91"/>
      <c r="O31" s="91"/>
      <c r="P31" s="91"/>
    </row>
    <row r="32" spans="1:16" ht="13" customHeight="1" x14ac:dyDescent="0.35">
      <c r="A32" s="5"/>
      <c r="B32" s="42" t="s">
        <v>32</v>
      </c>
      <c r="C32" s="42"/>
      <c r="D32" s="42"/>
      <c r="E32" s="42"/>
      <c r="F32" s="59">
        <v>5018</v>
      </c>
      <c r="G32" s="59">
        <v>4957</v>
      </c>
      <c r="H32" s="60">
        <f t="shared" si="0"/>
        <v>9975</v>
      </c>
      <c r="I32" s="61">
        <f t="shared" si="1"/>
        <v>0.50305764411027565</v>
      </c>
      <c r="J32" s="61">
        <f t="shared" si="2"/>
        <v>0.4969423558897243</v>
      </c>
      <c r="K32" s="62">
        <f t="shared" si="3"/>
        <v>1</v>
      </c>
      <c r="L32" s="23"/>
      <c r="N32" s="91"/>
      <c r="O32" s="91"/>
      <c r="P32" s="91"/>
    </row>
    <row r="33" spans="1:16" ht="13" customHeight="1" x14ac:dyDescent="0.35">
      <c r="A33" s="5"/>
      <c r="B33" s="42" t="s">
        <v>34</v>
      </c>
      <c r="C33" s="42"/>
      <c r="D33" s="42"/>
      <c r="E33" s="42"/>
      <c r="F33" s="59">
        <v>1942</v>
      </c>
      <c r="G33" s="59">
        <v>2130</v>
      </c>
      <c r="H33" s="60">
        <f t="shared" si="0"/>
        <v>4072</v>
      </c>
      <c r="I33" s="61">
        <f t="shared" si="1"/>
        <v>0.4769155206286837</v>
      </c>
      <c r="J33" s="61">
        <f t="shared" si="2"/>
        <v>0.5230844793713163</v>
      </c>
      <c r="K33" s="62">
        <f t="shared" si="3"/>
        <v>1</v>
      </c>
      <c r="L33" s="23"/>
      <c r="N33" s="91"/>
      <c r="O33" s="91"/>
      <c r="P33" s="91"/>
    </row>
    <row r="34" spans="1:16" ht="13" customHeight="1" x14ac:dyDescent="0.35">
      <c r="A34" s="5"/>
      <c r="B34" s="42" t="s">
        <v>36</v>
      </c>
      <c r="C34" s="42"/>
      <c r="D34" s="42"/>
      <c r="E34" s="42"/>
      <c r="F34" s="59">
        <v>1224</v>
      </c>
      <c r="G34" s="59">
        <v>1265</v>
      </c>
      <c r="H34" s="60">
        <f t="shared" si="0"/>
        <v>2489</v>
      </c>
      <c r="I34" s="61">
        <f t="shared" si="1"/>
        <v>0.49176376054640419</v>
      </c>
      <c r="J34" s="61">
        <f t="shared" si="2"/>
        <v>0.50823623945359586</v>
      </c>
      <c r="K34" s="62">
        <f t="shared" si="3"/>
        <v>1</v>
      </c>
      <c r="L34" s="23"/>
      <c r="N34" s="91"/>
      <c r="O34" s="91"/>
      <c r="P34" s="91"/>
    </row>
    <row r="35" spans="1:16" ht="13" customHeight="1" x14ac:dyDescent="0.35">
      <c r="A35" s="5"/>
      <c r="B35" s="42" t="s">
        <v>37</v>
      </c>
      <c r="C35" s="42"/>
      <c r="D35" s="42"/>
      <c r="E35" s="42"/>
      <c r="F35" s="59">
        <v>50069</v>
      </c>
      <c r="G35" s="59">
        <v>64764</v>
      </c>
      <c r="H35" s="60">
        <f t="shared" si="0"/>
        <v>114833</v>
      </c>
      <c r="I35" s="61">
        <f>F35/H35</f>
        <v>0.43601577943622477</v>
      </c>
      <c r="J35" s="61">
        <f t="shared" si="2"/>
        <v>0.56398422056377517</v>
      </c>
      <c r="K35" s="62">
        <f t="shared" si="3"/>
        <v>1</v>
      </c>
      <c r="L35" s="23"/>
      <c r="N35" s="91"/>
      <c r="O35" s="91"/>
      <c r="P35" s="91"/>
    </row>
    <row r="36" spans="1:16" ht="13" customHeight="1" x14ac:dyDescent="0.35">
      <c r="A36" s="5"/>
      <c r="B36" s="42" t="s">
        <v>38</v>
      </c>
      <c r="C36" s="42"/>
      <c r="D36" s="42"/>
      <c r="E36" s="42"/>
      <c r="F36" s="59">
        <v>32122</v>
      </c>
      <c r="G36" s="59">
        <v>39996</v>
      </c>
      <c r="H36" s="60">
        <f t="shared" si="0"/>
        <v>72118</v>
      </c>
      <c r="I36" s="61">
        <f t="shared" si="1"/>
        <v>0.44540891317008235</v>
      </c>
      <c r="J36" s="61">
        <f t="shared" si="2"/>
        <v>0.55459108682991765</v>
      </c>
      <c r="K36" s="62">
        <f t="shared" si="3"/>
        <v>1</v>
      </c>
      <c r="L36" s="23"/>
      <c r="N36" s="91"/>
      <c r="O36" s="91"/>
      <c r="P36" s="91"/>
    </row>
    <row r="37" spans="1:16" ht="13" customHeight="1" x14ac:dyDescent="0.35">
      <c r="A37" s="5"/>
      <c r="B37" s="43" t="s">
        <v>39</v>
      </c>
      <c r="C37" s="43"/>
      <c r="D37" s="43"/>
      <c r="E37" s="43"/>
      <c r="F37" s="71"/>
      <c r="G37" s="71"/>
      <c r="H37" s="71"/>
      <c r="I37" s="72"/>
      <c r="J37" s="72"/>
      <c r="K37" s="72"/>
      <c r="L37" s="22"/>
      <c r="N37" s="91"/>
      <c r="O37" s="91"/>
      <c r="P37" s="91"/>
    </row>
    <row r="38" spans="1:16" ht="13" customHeight="1" x14ac:dyDescent="0.35">
      <c r="A38" s="5"/>
      <c r="B38" s="42" t="s">
        <v>40</v>
      </c>
      <c r="C38" s="42"/>
      <c r="D38" s="42"/>
      <c r="E38" s="42"/>
      <c r="F38" s="59">
        <v>2728</v>
      </c>
      <c r="G38" s="59">
        <v>2956</v>
      </c>
      <c r="H38" s="60">
        <f t="shared" si="0"/>
        <v>5684</v>
      </c>
      <c r="I38" s="61">
        <f>F38/H38</f>
        <v>0.47994370161857847</v>
      </c>
      <c r="J38" s="61">
        <f>G38/H38</f>
        <v>0.52005629838142153</v>
      </c>
      <c r="K38" s="62">
        <f>I38+J38</f>
        <v>1</v>
      </c>
      <c r="L38" s="23"/>
      <c r="N38" s="91"/>
      <c r="O38" s="91"/>
      <c r="P38" s="91"/>
    </row>
    <row r="39" spans="1:16" ht="13" customHeight="1" x14ac:dyDescent="0.35">
      <c r="A39" s="5"/>
      <c r="B39" s="42" t="s">
        <v>42</v>
      </c>
      <c r="C39" s="42"/>
      <c r="D39" s="42"/>
      <c r="E39" s="42"/>
      <c r="F39" s="59">
        <v>4195</v>
      </c>
      <c r="G39" s="59">
        <v>4169</v>
      </c>
      <c r="H39" s="60">
        <f t="shared" si="0"/>
        <v>8364</v>
      </c>
      <c r="I39" s="61">
        <f>F39/H39</f>
        <v>0.50155428024868487</v>
      </c>
      <c r="J39" s="61">
        <f>G39/H39</f>
        <v>0.49844571975131519</v>
      </c>
      <c r="K39" s="62">
        <f>I39+J39</f>
        <v>1</v>
      </c>
      <c r="L39" s="23"/>
      <c r="N39" s="91"/>
      <c r="O39" s="91"/>
      <c r="P39" s="91"/>
    </row>
    <row r="40" spans="1:16" ht="13" customHeight="1" x14ac:dyDescent="0.35">
      <c r="A40" s="5"/>
      <c r="B40" s="43" t="s">
        <v>44</v>
      </c>
      <c r="C40" s="43"/>
      <c r="D40" s="43"/>
      <c r="E40" s="43"/>
      <c r="F40" s="71"/>
      <c r="G40" s="71"/>
      <c r="H40" s="71"/>
      <c r="I40" s="72"/>
      <c r="J40" s="72"/>
      <c r="K40" s="72"/>
      <c r="L40" s="22"/>
      <c r="N40" s="91"/>
      <c r="O40" s="91"/>
      <c r="P40" s="91"/>
    </row>
    <row r="41" spans="1:16" ht="13" customHeight="1" x14ac:dyDescent="0.35">
      <c r="A41" s="5"/>
      <c r="B41" s="42" t="s">
        <v>45</v>
      </c>
      <c r="C41" s="42"/>
      <c r="D41" s="42"/>
      <c r="E41" s="42"/>
      <c r="F41" s="59">
        <v>12598</v>
      </c>
      <c r="G41" s="59">
        <v>12164</v>
      </c>
      <c r="H41" s="60">
        <f t="shared" si="0"/>
        <v>24762</v>
      </c>
      <c r="I41" s="61">
        <f>F41/H41</f>
        <v>0.50876342783296991</v>
      </c>
      <c r="J41" s="61">
        <f>G41/H41</f>
        <v>0.49123657216703015</v>
      </c>
      <c r="K41" s="62">
        <f>I41+J41</f>
        <v>1</v>
      </c>
      <c r="L41" s="23"/>
      <c r="N41" s="91"/>
      <c r="O41" s="91"/>
      <c r="P41" s="91"/>
    </row>
    <row r="42" spans="1:16" ht="13" customHeight="1" x14ac:dyDescent="0.35">
      <c r="A42" s="5"/>
      <c r="B42" s="42" t="s">
        <v>47</v>
      </c>
      <c r="C42" s="42"/>
      <c r="D42" s="42"/>
      <c r="E42" s="42"/>
      <c r="F42" s="59">
        <v>2061</v>
      </c>
      <c r="G42" s="59">
        <v>2013</v>
      </c>
      <c r="H42" s="60">
        <f t="shared" si="0"/>
        <v>4074</v>
      </c>
      <c r="I42" s="61">
        <f>F42/H42</f>
        <v>0.50589101620029453</v>
      </c>
      <c r="J42" s="61">
        <f>G42/H42</f>
        <v>0.49410898379970547</v>
      </c>
      <c r="K42" s="62">
        <f>I42+J42</f>
        <v>1</v>
      </c>
      <c r="L42" s="23"/>
      <c r="N42" s="91"/>
      <c r="O42" s="91"/>
      <c r="P42" s="91"/>
    </row>
    <row r="43" spans="1:16" ht="13" customHeight="1" x14ac:dyDescent="0.35">
      <c r="A43" s="5"/>
      <c r="B43" s="43" t="s">
        <v>48</v>
      </c>
      <c r="C43" s="43"/>
      <c r="D43" s="43"/>
      <c r="E43" s="43"/>
      <c r="F43" s="71"/>
      <c r="G43" s="71"/>
      <c r="H43" s="71"/>
      <c r="I43" s="72"/>
      <c r="J43" s="72"/>
      <c r="K43" s="72"/>
      <c r="L43" s="22"/>
      <c r="N43" s="91"/>
      <c r="O43" s="91"/>
      <c r="P43" s="91"/>
    </row>
    <row r="44" spans="1:16" ht="13" customHeight="1" x14ac:dyDescent="0.35">
      <c r="A44" s="5"/>
      <c r="B44" s="42" t="s">
        <v>49</v>
      </c>
      <c r="C44" s="42"/>
      <c r="D44" s="42"/>
      <c r="E44" s="42"/>
      <c r="F44" s="59">
        <v>83587</v>
      </c>
      <c r="G44" s="59">
        <v>86805</v>
      </c>
      <c r="H44" s="60">
        <f t="shared" si="0"/>
        <v>170392</v>
      </c>
      <c r="I44" s="61">
        <f>F44/H44</f>
        <v>0.49055706840696744</v>
      </c>
      <c r="J44" s="61">
        <f>G44/H44</f>
        <v>0.50944293159303256</v>
      </c>
      <c r="K44" s="62">
        <f>I44+J44</f>
        <v>1</v>
      </c>
      <c r="L44" s="23"/>
      <c r="N44" s="91"/>
      <c r="O44" s="91"/>
      <c r="P44" s="91"/>
    </row>
    <row r="45" spans="1:16" ht="13" customHeight="1" x14ac:dyDescent="0.35">
      <c r="A45" s="5"/>
      <c r="B45" s="42" t="s">
        <v>51</v>
      </c>
      <c r="C45" s="42"/>
      <c r="D45" s="42"/>
      <c r="E45" s="42"/>
      <c r="F45" s="59">
        <v>226581</v>
      </c>
      <c r="G45" s="59">
        <v>251341</v>
      </c>
      <c r="H45" s="60">
        <f t="shared" si="0"/>
        <v>477922</v>
      </c>
      <c r="I45" s="61">
        <f>F45/H45</f>
        <v>0.47409619142872689</v>
      </c>
      <c r="J45" s="61">
        <f>G45/H45</f>
        <v>0.52590380857127317</v>
      </c>
      <c r="K45" s="62">
        <f>I45+J45</f>
        <v>1</v>
      </c>
      <c r="L45" s="23"/>
      <c r="N45" s="91"/>
      <c r="O45" s="91"/>
      <c r="P45" s="91"/>
    </row>
    <row r="46" spans="1:16" ht="13" customHeight="1" x14ac:dyDescent="0.35">
      <c r="A46" s="5"/>
      <c r="B46" s="42" t="s">
        <v>152</v>
      </c>
      <c r="C46" s="42"/>
      <c r="D46" s="42"/>
      <c r="E46" s="42"/>
      <c r="F46" s="59">
        <v>704</v>
      </c>
      <c r="G46" s="59">
        <v>1220</v>
      </c>
      <c r="H46" s="60">
        <f>F46+G46</f>
        <v>1924</v>
      </c>
      <c r="I46" s="61">
        <f>F46/H46</f>
        <v>0.36590436590436592</v>
      </c>
      <c r="J46" s="61">
        <f>G46/H46</f>
        <v>0.63409563409563408</v>
      </c>
      <c r="K46" s="62">
        <f>I46+J46</f>
        <v>1</v>
      </c>
      <c r="L46" s="23"/>
      <c r="N46" s="91"/>
      <c r="O46" s="91"/>
      <c r="P46" s="91"/>
    </row>
    <row r="47" spans="1:16" ht="13" customHeight="1" x14ac:dyDescent="0.35">
      <c r="A47" s="5"/>
      <c r="B47" s="42" t="s">
        <v>52</v>
      </c>
      <c r="C47" s="42"/>
      <c r="D47" s="42"/>
      <c r="E47" s="42"/>
      <c r="F47" s="59">
        <v>8649</v>
      </c>
      <c r="G47" s="59">
        <v>8435</v>
      </c>
      <c r="H47" s="60">
        <f t="shared" si="0"/>
        <v>17084</v>
      </c>
      <c r="I47" s="61">
        <f>F47/H47</f>
        <v>0.50626317021774758</v>
      </c>
      <c r="J47" s="61">
        <f>G47/H47</f>
        <v>0.49373682978225242</v>
      </c>
      <c r="K47" s="62">
        <f>I47+J47</f>
        <v>1</v>
      </c>
      <c r="L47" s="23"/>
      <c r="N47" s="91"/>
      <c r="O47" s="91"/>
      <c r="P47" s="91"/>
    </row>
    <row r="48" spans="1:16" ht="13" customHeight="1" x14ac:dyDescent="0.35">
      <c r="A48" s="5"/>
      <c r="B48" s="42" t="s">
        <v>54</v>
      </c>
      <c r="C48" s="42"/>
      <c r="D48" s="42"/>
      <c r="E48" s="42"/>
      <c r="F48" s="59">
        <v>47752</v>
      </c>
      <c r="G48" s="59">
        <v>51203</v>
      </c>
      <c r="H48" s="60">
        <f t="shared" si="0"/>
        <v>98955</v>
      </c>
      <c r="I48" s="61">
        <f>F48/H48</f>
        <v>0.48256278106209893</v>
      </c>
      <c r="J48" s="61">
        <f>G48/H48</f>
        <v>0.51743721893790107</v>
      </c>
      <c r="K48" s="62">
        <f>I48+J48</f>
        <v>1</v>
      </c>
      <c r="L48" s="23"/>
      <c r="N48" s="91"/>
      <c r="O48" s="91"/>
      <c r="P48" s="91"/>
    </row>
    <row r="49" spans="1:16" ht="13" customHeight="1" x14ac:dyDescent="0.35">
      <c r="A49" s="5"/>
      <c r="B49" s="43" t="s">
        <v>55</v>
      </c>
      <c r="C49" s="43"/>
      <c r="D49" s="43"/>
      <c r="E49" s="43"/>
      <c r="F49" s="71"/>
      <c r="G49" s="71"/>
      <c r="H49" s="71"/>
      <c r="I49" s="72"/>
      <c r="J49" s="72"/>
      <c r="K49" s="72"/>
      <c r="L49" s="22"/>
      <c r="N49" s="91"/>
      <c r="O49" s="91"/>
      <c r="P49" s="91"/>
    </row>
    <row r="50" spans="1:16" ht="13" customHeight="1" x14ac:dyDescent="0.35">
      <c r="A50" s="5"/>
      <c r="B50" s="42" t="s">
        <v>56</v>
      </c>
      <c r="C50" s="42"/>
      <c r="D50" s="42"/>
      <c r="E50" s="42"/>
      <c r="F50" s="59">
        <v>19226</v>
      </c>
      <c r="G50" s="59">
        <v>19361</v>
      </c>
      <c r="H50" s="60">
        <f t="shared" si="0"/>
        <v>38587</v>
      </c>
      <c r="I50" s="61">
        <f t="shared" ref="I50:I55" si="4">F50/H50</f>
        <v>0.49825070619638739</v>
      </c>
      <c r="J50" s="61">
        <f t="shared" ref="J50:J55" si="5">G50/H50</f>
        <v>0.50174929380361266</v>
      </c>
      <c r="K50" s="62">
        <f>I50+J50</f>
        <v>1</v>
      </c>
      <c r="L50" s="23"/>
      <c r="N50" s="91"/>
      <c r="O50" s="91"/>
      <c r="P50" s="91"/>
    </row>
    <row r="51" spans="1:16" ht="13" customHeight="1" x14ac:dyDescent="0.35">
      <c r="A51" s="5"/>
      <c r="B51" s="42" t="s">
        <v>58</v>
      </c>
      <c r="C51" s="42"/>
      <c r="D51" s="42"/>
      <c r="E51" s="42"/>
      <c r="F51" s="59">
        <v>110878</v>
      </c>
      <c r="G51" s="59">
        <v>112002</v>
      </c>
      <c r="H51" s="60">
        <f t="shared" si="0"/>
        <v>222880</v>
      </c>
      <c r="I51" s="61">
        <f t="shared" si="4"/>
        <v>0.49747846374730798</v>
      </c>
      <c r="J51" s="61">
        <f t="shared" si="5"/>
        <v>0.50252153625269202</v>
      </c>
      <c r="K51" s="62">
        <f>I51+J51</f>
        <v>1</v>
      </c>
      <c r="L51" s="23"/>
      <c r="N51" s="91"/>
      <c r="O51" s="91"/>
      <c r="P51" s="91"/>
    </row>
    <row r="52" spans="1:16" ht="13" customHeight="1" x14ac:dyDescent="0.35">
      <c r="A52" s="5"/>
      <c r="B52" s="42" t="s">
        <v>60</v>
      </c>
      <c r="C52" s="42"/>
      <c r="D52" s="42"/>
      <c r="E52" s="42"/>
      <c r="F52" s="59">
        <v>20699</v>
      </c>
      <c r="G52" s="59">
        <v>22697</v>
      </c>
      <c r="H52" s="60">
        <f t="shared" si="0"/>
        <v>43396</v>
      </c>
      <c r="I52" s="61">
        <f t="shared" si="4"/>
        <v>0.47697944511014839</v>
      </c>
      <c r="J52" s="61">
        <f t="shared" si="5"/>
        <v>0.52302055488985155</v>
      </c>
      <c r="K52" s="62">
        <f>I52+J52</f>
        <v>1</v>
      </c>
      <c r="L52" s="23"/>
      <c r="N52" s="91"/>
      <c r="O52" s="91"/>
      <c r="P52" s="91"/>
    </row>
    <row r="53" spans="1:16" ht="13" customHeight="1" x14ac:dyDescent="0.35">
      <c r="A53" s="5"/>
      <c r="B53" s="42" t="s">
        <v>61</v>
      </c>
      <c r="C53" s="42"/>
      <c r="D53" s="42"/>
      <c r="E53" s="42"/>
      <c r="F53" s="59">
        <v>2731</v>
      </c>
      <c r="G53" s="59">
        <v>2667</v>
      </c>
      <c r="H53" s="60">
        <f t="shared" ref="H53" si="6">F53+G53</f>
        <v>5398</v>
      </c>
      <c r="I53" s="61">
        <f t="shared" ref="I53" si="7">F53/H53</f>
        <v>0.50592812152649125</v>
      </c>
      <c r="J53" s="61">
        <f t="shared" ref="J53" si="8">G53/H53</f>
        <v>0.4940718784735087</v>
      </c>
      <c r="K53" s="62">
        <f>I53+J53</f>
        <v>1</v>
      </c>
      <c r="L53" s="20"/>
      <c r="N53" s="91"/>
      <c r="O53" s="91"/>
      <c r="P53" s="91"/>
    </row>
    <row r="54" spans="1:16" ht="13" customHeight="1" x14ac:dyDescent="0.35">
      <c r="A54" s="5"/>
      <c r="B54" s="42" t="s">
        <v>63</v>
      </c>
      <c r="C54" s="42"/>
      <c r="D54" s="42"/>
      <c r="E54" s="42"/>
      <c r="F54" s="59">
        <v>3064</v>
      </c>
      <c r="G54" s="59">
        <v>2565</v>
      </c>
      <c r="H54" s="60">
        <f t="shared" si="0"/>
        <v>5629</v>
      </c>
      <c r="I54" s="61">
        <f>F54/H54</f>
        <v>0.54432403624089531</v>
      </c>
      <c r="J54" s="61">
        <f t="shared" si="5"/>
        <v>0.45567596375910463</v>
      </c>
      <c r="K54" s="62">
        <f>I54+J54</f>
        <v>1</v>
      </c>
      <c r="L54" s="23"/>
      <c r="N54" s="91"/>
      <c r="O54" s="91"/>
      <c r="P54" s="91"/>
    </row>
    <row r="55" spans="1:16" ht="13" customHeight="1" x14ac:dyDescent="0.35">
      <c r="A55" s="5"/>
      <c r="B55" s="43" t="s">
        <v>9</v>
      </c>
      <c r="C55" s="44"/>
      <c r="D55" s="44"/>
      <c r="E55" s="44"/>
      <c r="F55" s="68">
        <f>SUM(F15:F19,F21:F25,F27:F29,F31:F36,F38:F39,F41:F42,F44:F48,F50:F54)</f>
        <v>2616888</v>
      </c>
      <c r="G55" s="68">
        <f>SUM(G15:G19,G21:G25,G27:G29,G31:G36,G38:G39,G41:G42,G44:G48,G50:G54)</f>
        <v>2897093</v>
      </c>
      <c r="H55" s="68">
        <f>SUM(H15:H19,H21:H25,H27:H29,H31:H36,H38:H39,H41:H42,H44:H48,H50:H54)</f>
        <v>5513981</v>
      </c>
      <c r="I55" s="73">
        <f t="shared" si="4"/>
        <v>0.47459140682566736</v>
      </c>
      <c r="J55" s="73">
        <f t="shared" si="5"/>
        <v>0.52540859317433264</v>
      </c>
      <c r="K55" s="73">
        <f>SUM(I55:J55)</f>
        <v>1</v>
      </c>
      <c r="L55" s="25"/>
      <c r="N55" s="91"/>
      <c r="O55" s="91"/>
      <c r="P55" s="91"/>
    </row>
    <row r="56" spans="1:16" ht="6" customHeight="1" thickBot="1" x14ac:dyDescent="0.4">
      <c r="A56" s="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5"/>
      <c r="P56" s="91"/>
    </row>
    <row r="57" spans="1:16" ht="12" customHeight="1" x14ac:dyDescent="0.25">
      <c r="A57" s="5"/>
      <c r="B57" s="48" t="s">
        <v>161</v>
      </c>
      <c r="C57" s="28"/>
      <c r="D57" s="28"/>
      <c r="E57" s="28"/>
      <c r="F57" s="28"/>
      <c r="G57" s="28"/>
      <c r="H57" s="28"/>
      <c r="I57" s="28"/>
      <c r="J57" s="28"/>
      <c r="K57" s="28"/>
      <c r="L57" s="5"/>
    </row>
    <row r="58" spans="1:16" ht="12" customHeight="1" x14ac:dyDescent="0.25">
      <c r="A58" s="5"/>
      <c r="B58" s="47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5"/>
    </row>
    <row r="59" spans="1:16" ht="12" customHeight="1" x14ac:dyDescent="0.25">
      <c r="A59" s="5"/>
      <c r="B59" s="48" t="s">
        <v>197</v>
      </c>
      <c r="C59" s="28"/>
      <c r="D59" s="28"/>
      <c r="E59" s="28"/>
      <c r="F59" s="28"/>
      <c r="G59" s="28"/>
      <c r="H59" s="28"/>
      <c r="I59" s="28"/>
      <c r="J59" s="28"/>
      <c r="K59" s="28"/>
      <c r="L59" s="5"/>
    </row>
    <row r="60" spans="1:16" ht="12" customHeight="1" x14ac:dyDescent="0.25">
      <c r="A60" s="5"/>
      <c r="B60" s="48" t="s">
        <v>198</v>
      </c>
      <c r="C60" s="28"/>
      <c r="D60" s="28"/>
      <c r="E60" s="28"/>
      <c r="F60" s="28"/>
      <c r="G60" s="28"/>
      <c r="H60" s="28"/>
      <c r="I60" s="28"/>
      <c r="J60" s="28"/>
      <c r="K60" s="28"/>
      <c r="L60" s="5"/>
    </row>
    <row r="61" spans="1:16" ht="12" customHeight="1" x14ac:dyDescent="0.25">
      <c r="A61" s="5"/>
      <c r="B61" s="48"/>
      <c r="C61" s="28"/>
      <c r="D61" s="28"/>
      <c r="E61" s="28"/>
      <c r="F61" s="28"/>
      <c r="G61" s="28"/>
      <c r="H61" s="28"/>
      <c r="I61" s="28"/>
      <c r="J61" s="28"/>
      <c r="K61" s="28"/>
      <c r="L61" s="5"/>
    </row>
    <row r="62" spans="1:16" ht="12" customHeight="1" x14ac:dyDescent="0.25">
      <c r="A62" s="5"/>
      <c r="B62" s="103"/>
      <c r="C62" s="28"/>
      <c r="D62" s="28"/>
      <c r="E62" s="28"/>
      <c r="F62" s="28"/>
      <c r="G62" s="28"/>
      <c r="H62" s="28"/>
      <c r="I62" s="28"/>
      <c r="J62" s="28"/>
      <c r="K62" s="28"/>
      <c r="L62" s="5"/>
    </row>
    <row r="63" spans="1:16" ht="12" customHeight="1" x14ac:dyDescent="0.25">
      <c r="A63" s="5"/>
      <c r="B63" s="48"/>
      <c r="C63" s="28"/>
      <c r="D63" s="28"/>
      <c r="E63" s="28"/>
      <c r="F63" s="28"/>
      <c r="G63" s="28"/>
      <c r="H63" s="28"/>
      <c r="I63" s="28"/>
      <c r="J63" s="28"/>
      <c r="K63" s="28"/>
      <c r="L63" s="5"/>
    </row>
    <row r="64" spans="1:16" ht="12" customHeight="1" x14ac:dyDescent="0.25">
      <c r="A64" s="5"/>
      <c r="B64" s="48"/>
      <c r="C64" s="28"/>
      <c r="D64" s="28"/>
      <c r="E64" s="28"/>
      <c r="F64" s="49"/>
      <c r="G64" s="49"/>
      <c r="H64" s="49"/>
      <c r="I64" s="49"/>
      <c r="J64" s="49"/>
      <c r="K64" s="49"/>
      <c r="L64" s="35"/>
    </row>
    <row r="65" spans="1:12" ht="6" customHeight="1" x14ac:dyDescent="0.35">
      <c r="A65" s="5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5"/>
    </row>
    <row r="66" spans="1:12" ht="12" customHeight="1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5"/>
    </row>
    <row r="67" spans="1:12" ht="12" customHeight="1" x14ac:dyDescent="0.35">
      <c r="A67" s="5"/>
      <c r="B67" s="50"/>
      <c r="C67" s="51"/>
      <c r="D67" s="28"/>
      <c r="E67" s="28"/>
      <c r="F67" s="28"/>
      <c r="G67" s="28"/>
      <c r="H67" s="28"/>
      <c r="I67" s="28"/>
      <c r="J67" s="28"/>
      <c r="K67" s="28"/>
      <c r="L67" s="5"/>
    </row>
    <row r="68" spans="1:12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5"/>
    </row>
    <row r="69" spans="1:12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5"/>
    </row>
    <row r="70" spans="1:12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5"/>
    </row>
    <row r="71" spans="1:12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5"/>
    </row>
    <row r="72" spans="1:12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5"/>
    </row>
    <row r="73" spans="1:12" ht="12" customHeight="1" x14ac:dyDescent="0.35">
      <c r="A73" s="5"/>
      <c r="B73" s="50"/>
      <c r="C73" s="50"/>
      <c r="D73" s="28"/>
      <c r="E73" s="28"/>
      <c r="F73" s="28"/>
      <c r="G73" s="28"/>
      <c r="H73" s="28"/>
      <c r="I73" s="28"/>
      <c r="J73" s="28"/>
      <c r="K73" s="28"/>
      <c r="L73" s="5"/>
    </row>
    <row r="74" spans="1:12" ht="12" customHeight="1" x14ac:dyDescent="0.35"/>
    <row r="75" spans="1:12" ht="12" customHeight="1" x14ac:dyDescent="0.35"/>
    <row r="76" spans="1:12" ht="12" customHeight="1" x14ac:dyDescent="0.35"/>
    <row r="77" spans="1:12" ht="12" customHeight="1" x14ac:dyDescent="0.35"/>
    <row r="78" spans="1:12" ht="13" customHeight="1" x14ac:dyDescent="0.35"/>
    <row r="208" spans="6:15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5:18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5:18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5:18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5:18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5:18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5:18" x14ac:dyDescent="0.35"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5:18" x14ac:dyDescent="0.35"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7"/>
    </row>
    <row r="216" spans="5:18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8"/>
      <c r="Q216" s="18"/>
      <c r="R216" s="18"/>
    </row>
    <row r="217" spans="5:18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8"/>
      <c r="Q217" s="18"/>
      <c r="R217" s="18"/>
    </row>
    <row r="218" spans="5:18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8"/>
      <c r="Q218" s="18"/>
      <c r="R218" s="18"/>
    </row>
    <row r="219" spans="5:18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8"/>
      <c r="Q219" s="18"/>
      <c r="R219" s="18"/>
    </row>
    <row r="220" spans="5:18" x14ac:dyDescent="0.35">
      <c r="E220" s="18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8"/>
      <c r="Q220" s="18"/>
      <c r="R220" s="18"/>
    </row>
    <row r="221" spans="5:18" x14ac:dyDescent="0.35">
      <c r="E221" s="18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8"/>
      <c r="Q221" s="18"/>
      <c r="R221" s="18"/>
    </row>
    <row r="222" spans="5:18" x14ac:dyDescent="0.35">
      <c r="E222" s="18"/>
      <c r="F222" s="17"/>
      <c r="G222" s="17"/>
      <c r="H222" s="17"/>
      <c r="I222" s="17"/>
      <c r="J222" s="17"/>
      <c r="K222" s="17"/>
      <c r="L222" s="17"/>
      <c r="M222" s="17"/>
      <c r="N222" s="16"/>
      <c r="O222" s="16"/>
      <c r="P222" s="18"/>
      <c r="Q222" s="18"/>
      <c r="R222" s="18"/>
    </row>
    <row r="223" spans="5:18" x14ac:dyDescent="0.2">
      <c r="E223" s="18"/>
      <c r="F223" s="17"/>
      <c r="G223" s="53">
        <v>314585</v>
      </c>
      <c r="H223" s="53">
        <v>372586</v>
      </c>
      <c r="I223" s="53">
        <v>139342</v>
      </c>
      <c r="J223" s="53">
        <v>0</v>
      </c>
      <c r="K223" s="53">
        <f>SUM(G223:J223)</f>
        <v>826513</v>
      </c>
      <c r="L223" s="54"/>
      <c r="M223" s="17"/>
      <c r="N223" s="16"/>
      <c r="O223" s="16"/>
      <c r="P223" s="18"/>
      <c r="Q223" s="18"/>
      <c r="R223" s="18"/>
    </row>
    <row r="224" spans="5:18" x14ac:dyDescent="0.35">
      <c r="E224" s="18"/>
      <c r="F224" s="17"/>
      <c r="G224" s="17"/>
      <c r="H224" s="17"/>
      <c r="I224" s="17"/>
      <c r="J224" s="17"/>
      <c r="K224" s="17"/>
      <c r="L224" s="17"/>
      <c r="M224" s="17"/>
      <c r="N224" s="16"/>
      <c r="O224" s="16"/>
      <c r="P224" s="18"/>
      <c r="Q224" s="18"/>
      <c r="R224" s="18"/>
    </row>
    <row r="225" spans="5:18" x14ac:dyDescent="0.35">
      <c r="E225" s="18"/>
      <c r="F225" s="17"/>
      <c r="G225" s="17"/>
      <c r="H225" s="17"/>
      <c r="I225" s="17"/>
      <c r="J225" s="17"/>
      <c r="K225" s="17"/>
      <c r="L225" s="17"/>
      <c r="M225" s="17"/>
      <c r="N225" s="16"/>
      <c r="O225" s="16"/>
      <c r="P225" s="18"/>
      <c r="Q225" s="18"/>
      <c r="R225" s="18"/>
    </row>
    <row r="226" spans="5:18" x14ac:dyDescent="0.35">
      <c r="E226" s="18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8"/>
      <c r="Q226" s="18"/>
      <c r="R226" s="18"/>
    </row>
    <row r="227" spans="5:18" x14ac:dyDescent="0.35">
      <c r="E227" s="18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8"/>
      <c r="Q227" s="18"/>
      <c r="R227" s="18"/>
    </row>
    <row r="228" spans="5:18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6"/>
    </row>
    <row r="229" spans="5:18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6"/>
      <c r="P229" s="16"/>
      <c r="Q229" s="16"/>
    </row>
    <row r="230" spans="5:18" x14ac:dyDescent="0.35">
      <c r="F230" s="16"/>
      <c r="G230" s="17"/>
      <c r="H230" s="17"/>
      <c r="I230" s="17"/>
      <c r="J230" s="17"/>
      <c r="K230" s="17"/>
      <c r="L230" s="17"/>
      <c r="M230" s="17"/>
      <c r="N230" s="17"/>
      <c r="O230" s="16"/>
      <c r="P230" s="16"/>
      <c r="Q230" s="16"/>
    </row>
    <row r="231" spans="5:18" x14ac:dyDescent="0.35">
      <c r="F231" s="16"/>
      <c r="G231" s="17"/>
      <c r="H231" s="17"/>
      <c r="I231" s="17"/>
      <c r="J231" s="17"/>
      <c r="K231" s="17"/>
      <c r="L231" s="17"/>
      <c r="M231" s="17"/>
      <c r="N231" s="17"/>
      <c r="O231" s="16"/>
      <c r="P231" s="16"/>
      <c r="Q231" s="16"/>
    </row>
    <row r="232" spans="5:18" x14ac:dyDescent="0.35"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5:18" x14ac:dyDescent="0.35"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</sheetData>
  <mergeCells count="2">
    <mergeCell ref="F12:H12"/>
    <mergeCell ref="I12:K12"/>
  </mergeCells>
  <conditionalFormatting sqref="F15:J19">
    <cfRule type="expression" dxfId="262" priority="30" stopIfTrue="1">
      <formula>F15=""</formula>
    </cfRule>
  </conditionalFormatting>
  <conditionalFormatting sqref="F21:J25">
    <cfRule type="expression" dxfId="261" priority="17" stopIfTrue="1">
      <formula>F21=""</formula>
    </cfRule>
  </conditionalFormatting>
  <conditionalFormatting sqref="F27:J29">
    <cfRule type="expression" dxfId="260" priority="15" stopIfTrue="1">
      <formula>F27=""</formula>
    </cfRule>
  </conditionalFormatting>
  <conditionalFormatting sqref="F31:J36">
    <cfRule type="expression" dxfId="259" priority="13" stopIfTrue="1">
      <formula>F31=""</formula>
    </cfRule>
  </conditionalFormatting>
  <conditionalFormatting sqref="F38:J39">
    <cfRule type="expression" dxfId="258" priority="24" stopIfTrue="1">
      <formula>F38=""</formula>
    </cfRule>
  </conditionalFormatting>
  <conditionalFormatting sqref="F41:J42">
    <cfRule type="expression" dxfId="257" priority="23" stopIfTrue="1">
      <formula>F41=""</formula>
    </cfRule>
  </conditionalFormatting>
  <conditionalFormatting sqref="F44:J48">
    <cfRule type="expression" dxfId="256" priority="22" stopIfTrue="1">
      <formula>F44=""</formula>
    </cfRule>
  </conditionalFormatting>
  <conditionalFormatting sqref="F50:J54">
    <cfRule type="expression" dxfId="255" priority="21" stopIfTrue="1">
      <formula>F50=""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54:J54 H47:J52 H15:J27 H29:J45 H28 I28:J28 H46:J46 H53:J5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6571-6725-4E53-9B30-74AB07AFAE28}">
  <dimension ref="A1:S234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6" width="9.1796875" style="7" customWidth="1"/>
    <col min="7" max="11" width="9.453125" style="7" customWidth="1"/>
    <col min="12" max="12" width="10.54296875" style="7" bestFit="1" customWidth="1"/>
    <col min="13" max="14" width="5.26953125" style="7" customWidth="1"/>
    <col min="15" max="15" width="9.1796875" style="7" bestFit="1" customWidth="1"/>
    <col min="16" max="17" width="9.54296875" style="7" bestFit="1" customWidth="1"/>
    <col min="18" max="16384" width="8.7265625" style="7"/>
  </cols>
  <sheetData>
    <row r="1" spans="1:17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19"/>
      <c r="P1" s="19"/>
    </row>
    <row r="2" spans="1:17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19"/>
      <c r="P2" s="19"/>
    </row>
    <row r="3" spans="1:17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19"/>
      <c r="P3" s="19"/>
    </row>
    <row r="4" spans="1:17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18"/>
    </row>
    <row r="5" spans="1:17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</row>
    <row r="7" spans="1:17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7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7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ht="18.75" customHeight="1" x14ac:dyDescent="0.35">
      <c r="A10" s="5"/>
      <c r="B10" s="37" t="s">
        <v>140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26"/>
    </row>
    <row r="11" spans="1:17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"/>
    </row>
    <row r="12" spans="1:17" ht="14.25" customHeight="1" x14ac:dyDescent="0.35">
      <c r="A12" s="5"/>
      <c r="B12" s="30"/>
      <c r="C12" s="30"/>
      <c r="D12" s="30"/>
      <c r="E12" s="30"/>
      <c r="F12" s="134" t="s">
        <v>97</v>
      </c>
      <c r="G12" s="131" t="s">
        <v>98</v>
      </c>
      <c r="H12" s="132"/>
      <c r="I12" s="133"/>
      <c r="J12" s="131" t="s">
        <v>99</v>
      </c>
      <c r="K12" s="132" t="s">
        <v>68</v>
      </c>
      <c r="L12" s="132" t="s">
        <v>9</v>
      </c>
      <c r="M12" s="6"/>
    </row>
    <row r="13" spans="1:17" ht="26" x14ac:dyDescent="0.35">
      <c r="A13" s="5"/>
      <c r="B13" s="63" t="s">
        <v>6</v>
      </c>
      <c r="C13" s="40"/>
      <c r="D13" s="40"/>
      <c r="E13" s="40"/>
      <c r="F13" s="135"/>
      <c r="G13" s="64" t="s">
        <v>100</v>
      </c>
      <c r="H13" s="65" t="s">
        <v>101</v>
      </c>
      <c r="I13" s="65" t="s">
        <v>102</v>
      </c>
      <c r="J13" s="65" t="s">
        <v>103</v>
      </c>
      <c r="K13" s="65" t="s">
        <v>104</v>
      </c>
      <c r="L13" s="66" t="s">
        <v>105</v>
      </c>
      <c r="M13" s="27"/>
    </row>
    <row r="14" spans="1:17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24"/>
    </row>
    <row r="15" spans="1:17" ht="13" customHeight="1" x14ac:dyDescent="0.35">
      <c r="A15" s="5"/>
      <c r="B15" s="42" t="s">
        <v>11</v>
      </c>
      <c r="C15" s="42"/>
      <c r="D15" s="42"/>
      <c r="E15" s="42"/>
      <c r="F15" s="92">
        <f>I15+L15</f>
        <v>231023</v>
      </c>
      <c r="G15" s="36">
        <v>71057</v>
      </c>
      <c r="H15" s="36">
        <v>88696</v>
      </c>
      <c r="I15" s="93">
        <f>G15+H15</f>
        <v>159753</v>
      </c>
      <c r="J15" s="36">
        <v>46733</v>
      </c>
      <c r="K15" s="36">
        <v>24537</v>
      </c>
      <c r="L15" s="93">
        <f>J15+K15</f>
        <v>71270</v>
      </c>
      <c r="M15" s="23"/>
      <c r="O15" s="91"/>
      <c r="P15" s="91"/>
      <c r="Q15" s="91"/>
    </row>
    <row r="16" spans="1:17" ht="13" customHeight="1" x14ac:dyDescent="0.35">
      <c r="A16" s="5"/>
      <c r="B16" s="42" t="s">
        <v>12</v>
      </c>
      <c r="C16" s="42"/>
      <c r="D16" s="42"/>
      <c r="E16" s="42"/>
      <c r="F16" s="92">
        <f>I16+L16</f>
        <v>5148</v>
      </c>
      <c r="G16" s="36">
        <v>4085</v>
      </c>
      <c r="H16" s="36">
        <v>802</v>
      </c>
      <c r="I16" s="93">
        <v>4887</v>
      </c>
      <c r="J16" s="59">
        <v>140</v>
      </c>
      <c r="K16" s="59">
        <v>121</v>
      </c>
      <c r="L16" s="93">
        <f>J16+K16</f>
        <v>261</v>
      </c>
      <c r="M16" s="23"/>
      <c r="O16" s="91"/>
      <c r="P16" s="91"/>
      <c r="Q16" s="91"/>
    </row>
    <row r="17" spans="1:17" ht="13" customHeight="1" x14ac:dyDescent="0.35">
      <c r="A17" s="5"/>
      <c r="B17" s="42" t="s">
        <v>13</v>
      </c>
      <c r="C17" s="42"/>
      <c r="D17" s="42"/>
      <c r="E17" s="42"/>
      <c r="F17" s="92">
        <f>I17+L17</f>
        <v>4025</v>
      </c>
      <c r="G17" s="36">
        <v>1904</v>
      </c>
      <c r="H17" s="36">
        <v>1160</v>
      </c>
      <c r="I17" s="93">
        <v>3064</v>
      </c>
      <c r="J17" s="59">
        <v>620</v>
      </c>
      <c r="K17" s="36">
        <v>341</v>
      </c>
      <c r="L17" s="93">
        <f>J17+K17</f>
        <v>961</v>
      </c>
      <c r="M17" s="23"/>
      <c r="O17" s="91"/>
      <c r="P17" s="91"/>
      <c r="Q17" s="91"/>
    </row>
    <row r="18" spans="1:17" ht="13" customHeight="1" x14ac:dyDescent="0.35">
      <c r="A18" s="5"/>
      <c r="B18" s="42" t="s">
        <v>15</v>
      </c>
      <c r="C18" s="42"/>
      <c r="D18" s="42"/>
      <c r="E18" s="42"/>
      <c r="F18" s="92">
        <f>I18+L18</f>
        <v>11423</v>
      </c>
      <c r="G18" s="36">
        <v>7845</v>
      </c>
      <c r="H18" s="36">
        <v>2256</v>
      </c>
      <c r="I18" s="93">
        <v>10101</v>
      </c>
      <c r="J18" s="59">
        <v>997</v>
      </c>
      <c r="K18" s="59">
        <v>325</v>
      </c>
      <c r="L18" s="93">
        <f>J18+K18</f>
        <v>1322</v>
      </c>
      <c r="M18" s="23"/>
      <c r="O18" s="91"/>
      <c r="P18" s="91"/>
      <c r="Q18" s="91"/>
    </row>
    <row r="19" spans="1:17" ht="13" customHeight="1" x14ac:dyDescent="0.35">
      <c r="A19" s="5"/>
      <c r="B19" s="42" t="s">
        <v>17</v>
      </c>
      <c r="C19" s="42"/>
      <c r="D19" s="42"/>
      <c r="E19" s="42"/>
      <c r="F19" s="92">
        <f>I19+L19</f>
        <v>27868</v>
      </c>
      <c r="G19" s="36">
        <v>12217</v>
      </c>
      <c r="H19" s="36">
        <v>12138</v>
      </c>
      <c r="I19" s="93">
        <v>24355</v>
      </c>
      <c r="J19" s="59">
        <v>3513</v>
      </c>
      <c r="K19" s="36">
        <v>0</v>
      </c>
      <c r="L19" s="93">
        <f>J19+K19</f>
        <v>3513</v>
      </c>
      <c r="M19" s="23"/>
      <c r="O19" s="91"/>
      <c r="P19" s="91"/>
      <c r="Q19" s="91"/>
    </row>
    <row r="20" spans="1:17" ht="13" customHeight="1" x14ac:dyDescent="0.35">
      <c r="A20" s="5"/>
      <c r="B20" s="43" t="s">
        <v>19</v>
      </c>
      <c r="C20" s="44"/>
      <c r="D20" s="44"/>
      <c r="E20" s="44"/>
      <c r="F20" s="44"/>
      <c r="G20" s="44"/>
      <c r="H20" s="44"/>
      <c r="I20" s="44"/>
      <c r="J20" s="70"/>
      <c r="K20" s="70"/>
      <c r="L20" s="70"/>
      <c r="M20" s="24"/>
      <c r="O20" s="91"/>
      <c r="P20" s="91"/>
      <c r="Q20" s="91"/>
    </row>
    <row r="21" spans="1:17" ht="13" customHeight="1" x14ac:dyDescent="0.35">
      <c r="A21" s="5"/>
      <c r="B21" s="42" t="s">
        <v>20</v>
      </c>
      <c r="C21" s="42"/>
      <c r="D21" s="42"/>
      <c r="E21" s="42"/>
      <c r="F21" s="92">
        <f>I21+L21</f>
        <v>137683</v>
      </c>
      <c r="G21" s="36">
        <v>58029</v>
      </c>
      <c r="H21" s="36">
        <v>45593</v>
      </c>
      <c r="I21" s="93">
        <v>103622</v>
      </c>
      <c r="J21" s="36">
        <v>24458</v>
      </c>
      <c r="K21" s="36">
        <v>9603</v>
      </c>
      <c r="L21" s="93">
        <f>J21+K21</f>
        <v>34061</v>
      </c>
      <c r="M21" s="23"/>
      <c r="O21" s="91"/>
      <c r="P21" s="91"/>
      <c r="Q21" s="91"/>
    </row>
    <row r="22" spans="1:17" ht="13" customHeight="1" x14ac:dyDescent="0.35">
      <c r="A22" s="5"/>
      <c r="B22" s="42" t="s">
        <v>22</v>
      </c>
      <c r="C22" s="42"/>
      <c r="D22" s="42"/>
      <c r="E22" s="42"/>
      <c r="F22" s="92">
        <f>I22+L22</f>
        <v>13448</v>
      </c>
      <c r="G22" s="36">
        <v>5480</v>
      </c>
      <c r="H22" s="36">
        <v>4353</v>
      </c>
      <c r="I22" s="93">
        <v>9833</v>
      </c>
      <c r="J22" s="59">
        <v>1899</v>
      </c>
      <c r="K22" s="59">
        <v>1716</v>
      </c>
      <c r="L22" s="93">
        <f>J22+K22</f>
        <v>3615</v>
      </c>
      <c r="M22" s="23"/>
      <c r="O22" s="91"/>
      <c r="P22" s="91"/>
      <c r="Q22" s="91"/>
    </row>
    <row r="23" spans="1:17" ht="13" customHeight="1" x14ac:dyDescent="0.35">
      <c r="A23" s="5"/>
      <c r="B23" s="42" t="s">
        <v>23</v>
      </c>
      <c r="C23" s="42"/>
      <c r="D23" s="42"/>
      <c r="E23" s="42"/>
      <c r="F23" s="92">
        <f>I23+L23</f>
        <v>203634</v>
      </c>
      <c r="G23" s="36">
        <v>39041</v>
      </c>
      <c r="H23" s="36">
        <v>55330</v>
      </c>
      <c r="I23" s="93">
        <v>94371</v>
      </c>
      <c r="J23" s="59">
        <v>56215</v>
      </c>
      <c r="K23" s="59">
        <v>53048</v>
      </c>
      <c r="L23" s="93">
        <f>J23+K23</f>
        <v>109263</v>
      </c>
      <c r="M23" s="23"/>
      <c r="O23" s="91"/>
      <c r="P23" s="91"/>
      <c r="Q23" s="91"/>
    </row>
    <row r="24" spans="1:17" ht="13" customHeight="1" x14ac:dyDescent="0.35">
      <c r="A24" s="5"/>
      <c r="B24" s="42" t="s">
        <v>24</v>
      </c>
      <c r="C24" s="42"/>
      <c r="D24" s="42"/>
      <c r="E24" s="42"/>
      <c r="F24" s="92">
        <f>I24+L24</f>
        <v>3826</v>
      </c>
      <c r="G24" s="36">
        <v>2946</v>
      </c>
      <c r="H24" s="36">
        <v>570</v>
      </c>
      <c r="I24" s="93">
        <v>3516</v>
      </c>
      <c r="J24" s="59">
        <v>171</v>
      </c>
      <c r="K24" s="59">
        <v>139</v>
      </c>
      <c r="L24" s="93">
        <f>J24+K24</f>
        <v>310</v>
      </c>
      <c r="M24" s="23"/>
      <c r="O24" s="91"/>
      <c r="P24" s="91"/>
      <c r="Q24" s="91"/>
    </row>
    <row r="25" spans="1:17" ht="13" customHeight="1" x14ac:dyDescent="0.35">
      <c r="A25" s="5"/>
      <c r="B25" s="42" t="s">
        <v>26</v>
      </c>
      <c r="C25" s="42"/>
      <c r="D25" s="42"/>
      <c r="E25" s="42"/>
      <c r="F25" s="92">
        <f>I25+L25</f>
        <v>4994</v>
      </c>
      <c r="G25" s="36">
        <v>4196</v>
      </c>
      <c r="H25" s="36">
        <v>442</v>
      </c>
      <c r="I25" s="93">
        <v>4638</v>
      </c>
      <c r="J25" s="59">
        <v>143</v>
      </c>
      <c r="K25" s="59">
        <v>213</v>
      </c>
      <c r="L25" s="93">
        <f>J25+K25</f>
        <v>356</v>
      </c>
      <c r="M25" s="23"/>
      <c r="O25" s="91"/>
      <c r="P25" s="91"/>
      <c r="Q25" s="91"/>
    </row>
    <row r="26" spans="1:17" ht="13" customHeight="1" x14ac:dyDescent="0.35">
      <c r="A26" s="5"/>
      <c r="B26" s="43" t="s">
        <v>28</v>
      </c>
      <c r="C26" s="44"/>
      <c r="D26" s="44"/>
      <c r="E26" s="44"/>
      <c r="F26" s="44"/>
      <c r="G26" s="44"/>
      <c r="H26" s="44"/>
      <c r="I26" s="44"/>
      <c r="J26" s="70"/>
      <c r="K26" s="70"/>
      <c r="L26" s="70"/>
      <c r="M26" s="24"/>
      <c r="O26" s="91"/>
      <c r="P26" s="91"/>
      <c r="Q26" s="91"/>
    </row>
    <row r="27" spans="1:17" ht="13" customHeight="1" x14ac:dyDescent="0.35">
      <c r="A27" s="5"/>
      <c r="B27" s="42" t="s">
        <v>29</v>
      </c>
      <c r="C27" s="42"/>
      <c r="D27" s="42"/>
      <c r="E27" s="42"/>
      <c r="F27" s="92">
        <f>I27+L27</f>
        <v>223830</v>
      </c>
      <c r="G27" s="36">
        <v>63684</v>
      </c>
      <c r="H27" s="36">
        <v>109435</v>
      </c>
      <c r="I27" s="93">
        <v>173119</v>
      </c>
      <c r="J27" s="36">
        <v>35527</v>
      </c>
      <c r="K27" s="36">
        <v>15184</v>
      </c>
      <c r="L27" s="93">
        <f>J27+K27</f>
        <v>50711</v>
      </c>
      <c r="M27" s="23"/>
      <c r="O27" s="91"/>
      <c r="P27" s="91"/>
      <c r="Q27" s="91"/>
    </row>
    <row r="28" spans="1:17" ht="13" customHeight="1" x14ac:dyDescent="0.35">
      <c r="A28" s="5"/>
      <c r="B28" s="42" t="s">
        <v>157</v>
      </c>
      <c r="C28" s="42"/>
      <c r="D28" s="42"/>
      <c r="E28" s="42"/>
      <c r="F28" s="93">
        <f>I28+L28</f>
        <v>5530</v>
      </c>
      <c r="G28" s="36">
        <v>1193</v>
      </c>
      <c r="H28" s="36">
        <v>1439</v>
      </c>
      <c r="I28" s="93">
        <v>2632</v>
      </c>
      <c r="J28" s="36">
        <v>1625</v>
      </c>
      <c r="K28" s="36">
        <v>1273</v>
      </c>
      <c r="L28" s="93">
        <f>J28+K28</f>
        <v>2898</v>
      </c>
      <c r="M28" s="23"/>
      <c r="O28" s="91"/>
      <c r="P28" s="91"/>
      <c r="Q28" s="91"/>
    </row>
    <row r="29" spans="1:17" ht="13" customHeight="1" x14ac:dyDescent="0.35">
      <c r="A29" s="5"/>
      <c r="B29" s="42" t="s">
        <v>199</v>
      </c>
      <c r="C29" s="42"/>
      <c r="D29" s="42"/>
      <c r="E29" s="42"/>
      <c r="F29" s="92">
        <f>I29+L29</f>
        <v>587633</v>
      </c>
      <c r="G29" s="36">
        <v>126765</v>
      </c>
      <c r="H29" s="36">
        <v>152966</v>
      </c>
      <c r="I29" s="93">
        <v>279731</v>
      </c>
      <c r="J29" s="59">
        <v>172615</v>
      </c>
      <c r="K29" s="59">
        <v>135287</v>
      </c>
      <c r="L29" s="93">
        <f>J29+K29</f>
        <v>307902</v>
      </c>
      <c r="M29" s="23"/>
      <c r="O29" s="91"/>
      <c r="P29" s="91"/>
      <c r="Q29" s="91"/>
    </row>
    <row r="30" spans="1:17" ht="13" customHeight="1" x14ac:dyDescent="0.35">
      <c r="A30" s="5"/>
      <c r="B30" s="43" t="s">
        <v>31</v>
      </c>
      <c r="C30" s="43"/>
      <c r="D30" s="43"/>
      <c r="E30" s="43"/>
      <c r="F30" s="43"/>
      <c r="G30" s="43"/>
      <c r="H30" s="43"/>
      <c r="I30" s="43"/>
      <c r="J30" s="72"/>
      <c r="K30" s="72"/>
      <c r="L30" s="72"/>
      <c r="M30" s="22"/>
      <c r="O30" s="91"/>
      <c r="P30" s="91"/>
      <c r="Q30" s="91"/>
    </row>
    <row r="31" spans="1:17" ht="13" customHeight="1" x14ac:dyDescent="0.35">
      <c r="A31" s="5"/>
      <c r="B31" s="42" t="s">
        <v>200</v>
      </c>
      <c r="C31" s="42"/>
      <c r="D31" s="42"/>
      <c r="E31" s="42"/>
      <c r="F31" s="92">
        <f t="shared" ref="F31:F36" si="0">I31+L31</f>
        <v>2725378</v>
      </c>
      <c r="G31" s="36">
        <v>420212</v>
      </c>
      <c r="H31" s="36">
        <v>671655</v>
      </c>
      <c r="I31" s="93">
        <f t="shared" ref="I31" si="1">G31+H31</f>
        <v>1091867</v>
      </c>
      <c r="J31" s="36">
        <v>810415</v>
      </c>
      <c r="K31" s="36">
        <v>823096</v>
      </c>
      <c r="L31" s="93">
        <f t="shared" ref="L31:L36" si="2">J31+K31</f>
        <v>1633511</v>
      </c>
      <c r="M31" s="23"/>
      <c r="O31" s="91"/>
      <c r="P31" s="91"/>
      <c r="Q31" s="91"/>
    </row>
    <row r="32" spans="1:17" ht="13" customHeight="1" x14ac:dyDescent="0.35">
      <c r="A32" s="5"/>
      <c r="B32" s="42" t="s">
        <v>32</v>
      </c>
      <c r="C32" s="42"/>
      <c r="D32" s="42"/>
      <c r="E32" s="42"/>
      <c r="F32" s="92">
        <f t="shared" si="0"/>
        <v>9975</v>
      </c>
      <c r="G32" s="36">
        <v>6066</v>
      </c>
      <c r="H32" s="36">
        <v>2872</v>
      </c>
      <c r="I32" s="93">
        <v>8938</v>
      </c>
      <c r="J32" s="59">
        <v>1021</v>
      </c>
      <c r="K32" s="36">
        <v>16</v>
      </c>
      <c r="L32" s="93">
        <f t="shared" si="2"/>
        <v>1037</v>
      </c>
      <c r="M32" s="23"/>
      <c r="O32" s="91"/>
      <c r="P32" s="91"/>
      <c r="Q32" s="91"/>
    </row>
    <row r="33" spans="1:17" ht="13" customHeight="1" x14ac:dyDescent="0.35">
      <c r="A33" s="5"/>
      <c r="B33" s="42" t="s">
        <v>34</v>
      </c>
      <c r="C33" s="42"/>
      <c r="D33" s="42"/>
      <c r="E33" s="42"/>
      <c r="F33" s="92">
        <f t="shared" si="0"/>
        <v>4072</v>
      </c>
      <c r="G33" s="36">
        <v>3056</v>
      </c>
      <c r="H33" s="36">
        <v>867</v>
      </c>
      <c r="I33" s="93">
        <v>3923</v>
      </c>
      <c r="J33" s="59">
        <v>97</v>
      </c>
      <c r="K33" s="59">
        <v>52</v>
      </c>
      <c r="L33" s="93">
        <f t="shared" si="2"/>
        <v>149</v>
      </c>
      <c r="M33" s="23"/>
      <c r="O33" s="91"/>
      <c r="P33" s="91"/>
      <c r="Q33" s="91"/>
    </row>
    <row r="34" spans="1:17" ht="13" customHeight="1" x14ac:dyDescent="0.35">
      <c r="A34" s="5"/>
      <c r="B34" s="42" t="s">
        <v>36</v>
      </c>
      <c r="C34" s="42"/>
      <c r="D34" s="42"/>
      <c r="E34" s="42"/>
      <c r="F34" s="92">
        <f t="shared" si="0"/>
        <v>2489</v>
      </c>
      <c r="G34" s="36">
        <v>1967</v>
      </c>
      <c r="H34" s="36">
        <v>422</v>
      </c>
      <c r="I34" s="93">
        <v>2389</v>
      </c>
      <c r="J34" s="59">
        <v>75</v>
      </c>
      <c r="K34" s="59">
        <v>25</v>
      </c>
      <c r="L34" s="93">
        <f t="shared" si="2"/>
        <v>100</v>
      </c>
      <c r="M34" s="23"/>
      <c r="O34" s="91"/>
      <c r="P34" s="91"/>
      <c r="Q34" s="91"/>
    </row>
    <row r="35" spans="1:17" ht="13" customHeight="1" x14ac:dyDescent="0.35">
      <c r="A35" s="5"/>
      <c r="B35" s="42" t="s">
        <v>37</v>
      </c>
      <c r="C35" s="42"/>
      <c r="D35" s="42"/>
      <c r="E35" s="42"/>
      <c r="F35" s="92">
        <f t="shared" si="0"/>
        <v>114833</v>
      </c>
      <c r="G35" s="36">
        <v>18961</v>
      </c>
      <c r="H35" s="36">
        <v>38076</v>
      </c>
      <c r="I35" s="93">
        <v>57037</v>
      </c>
      <c r="J35" s="59">
        <v>35809</v>
      </c>
      <c r="K35" s="59">
        <v>21987</v>
      </c>
      <c r="L35" s="93">
        <f t="shared" si="2"/>
        <v>57796</v>
      </c>
      <c r="M35" s="23"/>
      <c r="O35" s="91"/>
      <c r="P35" s="91"/>
      <c r="Q35" s="91"/>
    </row>
    <row r="36" spans="1:17" ht="13" customHeight="1" x14ac:dyDescent="0.35">
      <c r="A36" s="5"/>
      <c r="B36" s="42" t="s">
        <v>38</v>
      </c>
      <c r="C36" s="42"/>
      <c r="D36" s="42"/>
      <c r="E36" s="42"/>
      <c r="F36" s="92">
        <f t="shared" si="0"/>
        <v>72118</v>
      </c>
      <c r="G36" s="36">
        <v>11657</v>
      </c>
      <c r="H36" s="36">
        <v>22356</v>
      </c>
      <c r="I36" s="93">
        <v>34013</v>
      </c>
      <c r="J36" s="59">
        <v>24543</v>
      </c>
      <c r="K36" s="59">
        <v>13562</v>
      </c>
      <c r="L36" s="93">
        <f t="shared" si="2"/>
        <v>38105</v>
      </c>
      <c r="M36" s="23"/>
      <c r="O36" s="91"/>
      <c r="P36" s="91"/>
      <c r="Q36" s="91"/>
    </row>
    <row r="37" spans="1:17" ht="13" customHeight="1" x14ac:dyDescent="0.35">
      <c r="A37" s="5"/>
      <c r="B37" s="43" t="s">
        <v>39</v>
      </c>
      <c r="C37" s="43"/>
      <c r="D37" s="43"/>
      <c r="E37" s="43"/>
      <c r="F37" s="43"/>
      <c r="G37" s="43"/>
      <c r="H37" s="43"/>
      <c r="I37" s="43"/>
      <c r="J37" s="72"/>
      <c r="K37" s="72"/>
      <c r="L37" s="72"/>
      <c r="M37" s="22"/>
      <c r="O37" s="91"/>
      <c r="P37" s="91"/>
      <c r="Q37" s="91"/>
    </row>
    <row r="38" spans="1:17" ht="13" customHeight="1" x14ac:dyDescent="0.35">
      <c r="A38" s="5"/>
      <c r="B38" s="42" t="s">
        <v>40</v>
      </c>
      <c r="C38" s="42"/>
      <c r="D38" s="42"/>
      <c r="E38" s="42"/>
      <c r="F38" s="92">
        <f>I38+L38</f>
        <v>5684</v>
      </c>
      <c r="G38" s="36">
        <v>4781</v>
      </c>
      <c r="H38" s="36">
        <v>768</v>
      </c>
      <c r="I38" s="93">
        <v>5549</v>
      </c>
      <c r="J38" s="59">
        <v>112</v>
      </c>
      <c r="K38" s="59">
        <v>23</v>
      </c>
      <c r="L38" s="93">
        <f>J38+K38</f>
        <v>135</v>
      </c>
      <c r="M38" s="23"/>
      <c r="O38" s="91"/>
      <c r="P38" s="91"/>
      <c r="Q38" s="91"/>
    </row>
    <row r="39" spans="1:17" ht="13" customHeight="1" x14ac:dyDescent="0.35">
      <c r="A39" s="5"/>
      <c r="B39" s="42" t="s">
        <v>42</v>
      </c>
      <c r="C39" s="42"/>
      <c r="D39" s="42"/>
      <c r="E39" s="42"/>
      <c r="F39" s="92">
        <f>I39+L39</f>
        <v>8364</v>
      </c>
      <c r="G39" s="36">
        <v>4288</v>
      </c>
      <c r="H39" s="36">
        <v>3195</v>
      </c>
      <c r="I39" s="93">
        <v>7483</v>
      </c>
      <c r="J39" s="59">
        <v>614</v>
      </c>
      <c r="K39" s="36">
        <v>267</v>
      </c>
      <c r="L39" s="93">
        <f>J39+K39</f>
        <v>881</v>
      </c>
      <c r="M39" s="23"/>
      <c r="O39" s="91"/>
      <c r="P39" s="91"/>
      <c r="Q39" s="91"/>
    </row>
    <row r="40" spans="1:17" ht="13" customHeight="1" x14ac:dyDescent="0.35">
      <c r="A40" s="5"/>
      <c r="B40" s="43" t="s">
        <v>44</v>
      </c>
      <c r="C40" s="43"/>
      <c r="D40" s="43"/>
      <c r="E40" s="43"/>
      <c r="F40" s="43"/>
      <c r="G40" s="43"/>
      <c r="H40" s="43"/>
      <c r="I40" s="43"/>
      <c r="J40" s="72"/>
      <c r="K40" s="72"/>
      <c r="L40" s="72"/>
      <c r="M40" s="22"/>
      <c r="O40" s="91"/>
      <c r="P40" s="91"/>
      <c r="Q40" s="91"/>
    </row>
    <row r="41" spans="1:17" ht="13" customHeight="1" x14ac:dyDescent="0.35">
      <c r="A41" s="5"/>
      <c r="B41" s="42" t="s">
        <v>45</v>
      </c>
      <c r="C41" s="42"/>
      <c r="D41" s="42"/>
      <c r="E41" s="42"/>
      <c r="F41" s="92">
        <f>I41+L41</f>
        <v>24762</v>
      </c>
      <c r="G41" s="36">
        <v>17203</v>
      </c>
      <c r="H41" s="36">
        <v>6651</v>
      </c>
      <c r="I41" s="93">
        <v>23854</v>
      </c>
      <c r="J41" s="36">
        <v>410</v>
      </c>
      <c r="K41" s="36">
        <v>498</v>
      </c>
      <c r="L41" s="93">
        <f>J41+K41</f>
        <v>908</v>
      </c>
      <c r="M41" s="23"/>
      <c r="O41" s="91"/>
      <c r="P41" s="91"/>
      <c r="Q41" s="91"/>
    </row>
    <row r="42" spans="1:17" ht="13" customHeight="1" x14ac:dyDescent="0.35">
      <c r="A42" s="5"/>
      <c r="B42" s="42" t="s">
        <v>47</v>
      </c>
      <c r="C42" s="42"/>
      <c r="D42" s="42"/>
      <c r="E42" s="42"/>
      <c r="F42" s="92">
        <f>I42+L42</f>
        <v>4074</v>
      </c>
      <c r="G42" s="36">
        <v>3582</v>
      </c>
      <c r="H42" s="36">
        <v>407</v>
      </c>
      <c r="I42" s="93">
        <v>3989</v>
      </c>
      <c r="J42" s="59">
        <v>28</v>
      </c>
      <c r="K42" s="36">
        <v>57</v>
      </c>
      <c r="L42" s="93">
        <f>J42+K42</f>
        <v>85</v>
      </c>
      <c r="M42" s="23"/>
      <c r="O42" s="91"/>
      <c r="P42" s="91"/>
      <c r="Q42" s="91"/>
    </row>
    <row r="43" spans="1:17" ht="13" customHeight="1" x14ac:dyDescent="0.35">
      <c r="A43" s="5"/>
      <c r="B43" s="43" t="s">
        <v>48</v>
      </c>
      <c r="C43" s="43"/>
      <c r="D43" s="43"/>
      <c r="E43" s="43"/>
      <c r="F43" s="43"/>
      <c r="G43" s="43"/>
      <c r="H43" s="43"/>
      <c r="I43" s="43"/>
      <c r="J43" s="72"/>
      <c r="K43" s="72"/>
      <c r="L43" s="72"/>
      <c r="M43" s="22"/>
      <c r="O43" s="91"/>
      <c r="P43" s="91"/>
      <c r="Q43" s="91"/>
    </row>
    <row r="44" spans="1:17" ht="13" customHeight="1" x14ac:dyDescent="0.35">
      <c r="A44" s="5"/>
      <c r="B44" s="42" t="s">
        <v>49</v>
      </c>
      <c r="C44" s="42"/>
      <c r="D44" s="42"/>
      <c r="E44" s="42"/>
      <c r="F44" s="92">
        <f>I44+L44</f>
        <v>170392</v>
      </c>
      <c r="G44" s="36">
        <v>72507</v>
      </c>
      <c r="H44" s="36">
        <v>41908</v>
      </c>
      <c r="I44" s="93">
        <v>114415</v>
      </c>
      <c r="J44" s="36">
        <v>39198</v>
      </c>
      <c r="K44" s="36">
        <v>16779</v>
      </c>
      <c r="L44" s="93">
        <f>J44+K44</f>
        <v>55977</v>
      </c>
      <c r="M44" s="23"/>
      <c r="O44" s="91"/>
      <c r="P44" s="91"/>
      <c r="Q44" s="91"/>
    </row>
    <row r="45" spans="1:17" ht="13" customHeight="1" x14ac:dyDescent="0.35">
      <c r="A45" s="5"/>
      <c r="B45" s="42" t="s">
        <v>51</v>
      </c>
      <c r="C45" s="42"/>
      <c r="D45" s="42"/>
      <c r="E45" s="42"/>
      <c r="F45" s="92">
        <f>I45+L45</f>
        <v>477922</v>
      </c>
      <c r="G45" s="36">
        <v>30577</v>
      </c>
      <c r="H45" s="36">
        <v>95237</v>
      </c>
      <c r="I45" s="93">
        <v>125814</v>
      </c>
      <c r="J45" s="59">
        <v>265882</v>
      </c>
      <c r="K45" s="59">
        <v>86226</v>
      </c>
      <c r="L45" s="93">
        <f>J45+K45</f>
        <v>352108</v>
      </c>
      <c r="M45" s="23"/>
      <c r="O45" s="91"/>
      <c r="P45" s="91"/>
      <c r="Q45" s="91"/>
    </row>
    <row r="46" spans="1:17" ht="13" customHeight="1" x14ac:dyDescent="0.35">
      <c r="A46" s="5"/>
      <c r="B46" s="42" t="s">
        <v>152</v>
      </c>
      <c r="C46" s="42"/>
      <c r="D46" s="42"/>
      <c r="E46" s="42"/>
      <c r="F46" s="92">
        <f>I46+L46</f>
        <v>1924</v>
      </c>
      <c r="G46" s="36">
        <v>1819</v>
      </c>
      <c r="H46" s="36">
        <v>66</v>
      </c>
      <c r="I46" s="93">
        <v>1885</v>
      </c>
      <c r="J46" s="59">
        <v>35</v>
      </c>
      <c r="K46" s="59">
        <v>4</v>
      </c>
      <c r="L46" s="93">
        <f>J46+K46</f>
        <v>39</v>
      </c>
      <c r="M46" s="23"/>
      <c r="O46" s="91"/>
      <c r="P46" s="91"/>
      <c r="Q46" s="91"/>
    </row>
    <row r="47" spans="1:17" ht="13" customHeight="1" x14ac:dyDescent="0.35">
      <c r="A47" s="5"/>
      <c r="B47" s="42" t="s">
        <v>52</v>
      </c>
      <c r="C47" s="42"/>
      <c r="D47" s="42"/>
      <c r="E47" s="42"/>
      <c r="F47" s="92">
        <f>I47+L47</f>
        <v>17084</v>
      </c>
      <c r="G47" s="36">
        <v>8818</v>
      </c>
      <c r="H47" s="36">
        <v>2442</v>
      </c>
      <c r="I47" s="93">
        <v>11260</v>
      </c>
      <c r="J47" s="59">
        <v>3153</v>
      </c>
      <c r="K47" s="59">
        <v>2671</v>
      </c>
      <c r="L47" s="93">
        <f>J47+K47</f>
        <v>5824</v>
      </c>
      <c r="M47" s="23"/>
      <c r="O47" s="91"/>
      <c r="P47" s="91"/>
      <c r="Q47" s="91"/>
    </row>
    <row r="48" spans="1:17" ht="13" customHeight="1" x14ac:dyDescent="0.35">
      <c r="A48" s="5"/>
      <c r="B48" s="42" t="s">
        <v>54</v>
      </c>
      <c r="C48" s="42"/>
      <c r="D48" s="42"/>
      <c r="E48" s="42"/>
      <c r="F48" s="92">
        <f>I48+L48</f>
        <v>98955</v>
      </c>
      <c r="G48" s="36">
        <v>12951</v>
      </c>
      <c r="H48" s="36">
        <v>16242</v>
      </c>
      <c r="I48" s="93">
        <v>29193</v>
      </c>
      <c r="J48" s="59">
        <v>41540</v>
      </c>
      <c r="K48" s="59">
        <v>28222</v>
      </c>
      <c r="L48" s="93">
        <f>J48+K48</f>
        <v>69762</v>
      </c>
      <c r="M48" s="23"/>
      <c r="O48" s="91"/>
      <c r="P48" s="91"/>
      <c r="Q48" s="91"/>
    </row>
    <row r="49" spans="1:17" ht="13" customHeight="1" x14ac:dyDescent="0.35">
      <c r="A49" s="5"/>
      <c r="B49" s="43" t="s">
        <v>55</v>
      </c>
      <c r="C49" s="43"/>
      <c r="D49" s="43"/>
      <c r="E49" s="43"/>
      <c r="F49" s="43"/>
      <c r="G49" s="43"/>
      <c r="H49" s="43"/>
      <c r="I49" s="43"/>
      <c r="J49" s="72"/>
      <c r="K49" s="72"/>
      <c r="L49" s="72"/>
      <c r="M49" s="22"/>
      <c r="O49" s="91"/>
      <c r="P49" s="91"/>
      <c r="Q49" s="91"/>
    </row>
    <row r="50" spans="1:17" ht="13" customHeight="1" x14ac:dyDescent="0.35">
      <c r="A50" s="5"/>
      <c r="B50" s="42" t="s">
        <v>56</v>
      </c>
      <c r="C50" s="42"/>
      <c r="D50" s="42"/>
      <c r="E50" s="42"/>
      <c r="F50" s="92">
        <f>I50+L50</f>
        <v>38587</v>
      </c>
      <c r="G50" s="36">
        <v>24681</v>
      </c>
      <c r="H50" s="36">
        <v>4836</v>
      </c>
      <c r="I50" s="93">
        <f>G50+H50</f>
        <v>29517</v>
      </c>
      <c r="J50" s="36">
        <v>5750</v>
      </c>
      <c r="K50" s="36">
        <v>3320</v>
      </c>
      <c r="L50" s="93">
        <f>J50+K50</f>
        <v>9070</v>
      </c>
      <c r="M50" s="23"/>
      <c r="O50" s="91"/>
      <c r="P50" s="91"/>
      <c r="Q50" s="91"/>
    </row>
    <row r="51" spans="1:17" ht="13" customHeight="1" x14ac:dyDescent="0.35">
      <c r="A51" s="5"/>
      <c r="B51" s="42" t="s">
        <v>58</v>
      </c>
      <c r="C51" s="42"/>
      <c r="D51" s="42"/>
      <c r="E51" s="42"/>
      <c r="F51" s="92">
        <f>I51+L51</f>
        <v>222880</v>
      </c>
      <c r="G51" s="36">
        <v>116051</v>
      </c>
      <c r="H51" s="36">
        <v>41505</v>
      </c>
      <c r="I51" s="93">
        <f>G51+H51</f>
        <v>157556</v>
      </c>
      <c r="J51" s="36">
        <v>39782</v>
      </c>
      <c r="K51" s="36">
        <v>25542</v>
      </c>
      <c r="L51" s="93">
        <f>J51+K51</f>
        <v>65324</v>
      </c>
      <c r="M51" s="23"/>
      <c r="O51" s="91"/>
      <c r="P51" s="91"/>
      <c r="Q51" s="91"/>
    </row>
    <row r="52" spans="1:17" ht="13" customHeight="1" x14ac:dyDescent="0.35">
      <c r="A52" s="5"/>
      <c r="B52" s="42" t="s">
        <v>60</v>
      </c>
      <c r="C52" s="42"/>
      <c r="D52" s="42"/>
      <c r="E52" s="42"/>
      <c r="F52" s="92">
        <f>I52+L52</f>
        <v>43396</v>
      </c>
      <c r="G52" s="36">
        <v>21768</v>
      </c>
      <c r="H52" s="36">
        <v>10007</v>
      </c>
      <c r="I52" s="93">
        <v>31775</v>
      </c>
      <c r="J52" s="59">
        <v>6221</v>
      </c>
      <c r="K52" s="59">
        <v>5400</v>
      </c>
      <c r="L52" s="93">
        <f>J52+K52</f>
        <v>11621</v>
      </c>
      <c r="M52" s="23"/>
      <c r="O52" s="91"/>
      <c r="P52" s="91"/>
      <c r="Q52" s="91"/>
    </row>
    <row r="53" spans="1:17" ht="13" customHeight="1" x14ac:dyDescent="0.35">
      <c r="A53" s="5"/>
      <c r="B53" s="42" t="s">
        <v>61</v>
      </c>
      <c r="C53" s="42"/>
      <c r="D53" s="42"/>
      <c r="E53" s="42"/>
      <c r="F53" s="92">
        <f>I53+L53</f>
        <v>5398</v>
      </c>
      <c r="G53" s="36">
        <v>4867</v>
      </c>
      <c r="H53" s="36">
        <v>343</v>
      </c>
      <c r="I53" s="93">
        <v>5210</v>
      </c>
      <c r="J53" s="59">
        <v>112</v>
      </c>
      <c r="K53" s="59">
        <v>76</v>
      </c>
      <c r="L53" s="93">
        <f>J53+K53</f>
        <v>188</v>
      </c>
      <c r="M53" s="20"/>
      <c r="O53" s="91"/>
      <c r="P53" s="91"/>
      <c r="Q53" s="91"/>
    </row>
    <row r="54" spans="1:17" ht="13" customHeight="1" x14ac:dyDescent="0.35">
      <c r="A54" s="5"/>
      <c r="B54" s="42" t="s">
        <v>63</v>
      </c>
      <c r="C54" s="42"/>
      <c r="D54" s="42"/>
      <c r="E54" s="42"/>
      <c r="F54" s="92">
        <f>I54+L54</f>
        <v>5629</v>
      </c>
      <c r="G54" s="36">
        <v>5276</v>
      </c>
      <c r="H54" s="36">
        <v>179</v>
      </c>
      <c r="I54" s="93">
        <v>5455</v>
      </c>
      <c r="J54" s="59">
        <v>127</v>
      </c>
      <c r="K54" s="59">
        <v>47</v>
      </c>
      <c r="L54" s="93">
        <f>J54+K54</f>
        <v>174</v>
      </c>
      <c r="M54" s="23"/>
      <c r="O54" s="91"/>
      <c r="P54" s="91"/>
      <c r="Q54" s="91"/>
    </row>
    <row r="55" spans="1:17" ht="13" customHeight="1" x14ac:dyDescent="0.35">
      <c r="A55" s="5"/>
      <c r="B55" s="43" t="s">
        <v>9</v>
      </c>
      <c r="C55" s="44"/>
      <c r="D55" s="44"/>
      <c r="E55" s="44"/>
      <c r="F55" s="94">
        <f>SUM(F15:F19,F21:F25,F27:F29,F31:F36,F38:F39,F41:F42,F44:F48,F50:F54)</f>
        <v>5513981</v>
      </c>
      <c r="G55" s="94">
        <f t="shared" ref="G55:L55" si="3">SUM(G15:G19,G21:G25,G27:G29,G31:G36,G38:G39,G41:G42,G44:G48,G50:G54)</f>
        <v>1189530</v>
      </c>
      <c r="H55" s="94">
        <f t="shared" si="3"/>
        <v>1435214</v>
      </c>
      <c r="I55" s="94">
        <f t="shared" si="3"/>
        <v>2624744</v>
      </c>
      <c r="J55" s="94">
        <f t="shared" si="3"/>
        <v>1619580</v>
      </c>
      <c r="K55" s="94">
        <f t="shared" si="3"/>
        <v>1269657</v>
      </c>
      <c r="L55" s="94">
        <f t="shared" si="3"/>
        <v>2889237</v>
      </c>
      <c r="M55" s="25"/>
      <c r="O55" s="91"/>
      <c r="P55" s="91"/>
      <c r="Q55" s="91"/>
    </row>
    <row r="56" spans="1:17" ht="6" customHeight="1" thickBot="1" x14ac:dyDescent="0.4">
      <c r="A56" s="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5"/>
    </row>
    <row r="57" spans="1:17" ht="12" customHeight="1" x14ac:dyDescent="0.25">
      <c r="A57" s="5"/>
      <c r="B57" s="48" t="s">
        <v>161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5"/>
    </row>
    <row r="58" spans="1:17" ht="12" customHeight="1" x14ac:dyDescent="0.25">
      <c r="A58" s="5"/>
      <c r="B58" s="47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5"/>
    </row>
    <row r="59" spans="1:17" ht="12" customHeight="1" x14ac:dyDescent="0.25">
      <c r="A59" s="5"/>
      <c r="B59" s="48" t="s">
        <v>201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5"/>
    </row>
    <row r="60" spans="1:17" ht="12" customHeight="1" x14ac:dyDescent="0.25">
      <c r="A60" s="5"/>
      <c r="B60" s="48" t="s">
        <v>198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5"/>
    </row>
    <row r="61" spans="1:17" ht="12" customHeight="1" x14ac:dyDescent="0.25">
      <c r="A61" s="5"/>
      <c r="B61" s="4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5"/>
    </row>
    <row r="62" spans="1:17" ht="12" customHeight="1" x14ac:dyDescent="0.25">
      <c r="A62" s="5"/>
      <c r="B62" s="4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5"/>
    </row>
    <row r="63" spans="1:17" ht="12" customHeight="1" x14ac:dyDescent="0.25">
      <c r="A63" s="5"/>
      <c r="B63" s="104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5"/>
    </row>
    <row r="64" spans="1:17" ht="12" customHeight="1" x14ac:dyDescent="0.25">
      <c r="A64" s="5"/>
      <c r="B64" s="4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5"/>
    </row>
    <row r="65" spans="1:13" ht="6" customHeight="1" x14ac:dyDescent="0.35">
      <c r="A65" s="5"/>
      <c r="B65" s="28"/>
      <c r="C65" s="28"/>
      <c r="D65" s="28"/>
      <c r="E65" s="28"/>
      <c r="F65" s="28"/>
      <c r="G65" s="49"/>
      <c r="H65" s="49"/>
      <c r="I65" s="49"/>
      <c r="J65" s="49"/>
      <c r="K65" s="49"/>
      <c r="L65" s="49"/>
      <c r="M65" s="35"/>
    </row>
    <row r="66" spans="1:13" ht="12" customHeight="1" x14ac:dyDescent="0.35">
      <c r="A66" s="5"/>
      <c r="B66" s="5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5"/>
    </row>
    <row r="67" spans="1:13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5"/>
    </row>
    <row r="68" spans="1:13" ht="12" customHeight="1" x14ac:dyDescent="0.35">
      <c r="A68" s="5"/>
      <c r="B68" s="50"/>
      <c r="C68" s="51"/>
      <c r="D68" s="28"/>
      <c r="E68" s="28"/>
      <c r="F68" s="28"/>
      <c r="G68" s="28"/>
      <c r="H68" s="28"/>
      <c r="I68" s="28"/>
      <c r="J68" s="28"/>
      <c r="K68" s="28"/>
      <c r="L68" s="28"/>
      <c r="M68" s="5"/>
    </row>
    <row r="69" spans="1:13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5"/>
    </row>
    <row r="70" spans="1:13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5"/>
    </row>
    <row r="71" spans="1:13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5"/>
    </row>
    <row r="72" spans="1:13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5"/>
    </row>
    <row r="73" spans="1:13" ht="12" customHeight="1" x14ac:dyDescent="0.35"/>
    <row r="74" spans="1:13" ht="12" customHeight="1" x14ac:dyDescent="0.35"/>
    <row r="75" spans="1:13" ht="12" customHeight="1" x14ac:dyDescent="0.35"/>
    <row r="76" spans="1:13" ht="12" customHeight="1" x14ac:dyDescent="0.35"/>
    <row r="77" spans="1:13" ht="12" customHeight="1" x14ac:dyDescent="0.35"/>
    <row r="78" spans="1:13" ht="12" customHeight="1" x14ac:dyDescent="0.35"/>
    <row r="79" spans="1:13" ht="13" customHeight="1" x14ac:dyDescent="0.35"/>
    <row r="209" spans="5:19" x14ac:dyDescent="0.35"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5:19" x14ac:dyDescent="0.35"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5:19" x14ac:dyDescent="0.35"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5:19" x14ac:dyDescent="0.35"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5:19" x14ac:dyDescent="0.35"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5:19" x14ac:dyDescent="0.35"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5:19" x14ac:dyDescent="0.35"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5:19" x14ac:dyDescent="0.35"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7"/>
    </row>
    <row r="217" spans="5:19" x14ac:dyDescent="0.35">
      <c r="E217" s="18"/>
      <c r="F217" s="1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8"/>
      <c r="R217" s="18"/>
      <c r="S217" s="18"/>
    </row>
    <row r="218" spans="5:19" x14ac:dyDescent="0.35">
      <c r="E218" s="18"/>
      <c r="F218" s="18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8"/>
      <c r="R218" s="18"/>
      <c r="S218" s="18"/>
    </row>
    <row r="219" spans="5:19" x14ac:dyDescent="0.35">
      <c r="E219" s="18"/>
      <c r="F219" s="18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8"/>
      <c r="R219" s="18"/>
      <c r="S219" s="18"/>
    </row>
    <row r="220" spans="5:19" x14ac:dyDescent="0.35">
      <c r="E220" s="18"/>
      <c r="F220" s="18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8"/>
      <c r="R220" s="18"/>
      <c r="S220" s="18"/>
    </row>
    <row r="221" spans="5:19" x14ac:dyDescent="0.35">
      <c r="E221" s="18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8"/>
      <c r="R221" s="18"/>
      <c r="S221" s="18"/>
    </row>
    <row r="222" spans="5:19" x14ac:dyDescent="0.35">
      <c r="E222" s="18"/>
      <c r="F222" s="18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8"/>
      <c r="R222" s="18"/>
      <c r="S222" s="18"/>
    </row>
    <row r="223" spans="5:19" x14ac:dyDescent="0.35">
      <c r="E223" s="18"/>
      <c r="F223" s="18"/>
      <c r="G223" s="17"/>
      <c r="H223" s="17"/>
      <c r="I223" s="17"/>
      <c r="J223" s="17"/>
      <c r="K223" s="17"/>
      <c r="L223" s="17"/>
      <c r="M223" s="17"/>
      <c r="N223" s="17"/>
      <c r="O223" s="16"/>
      <c r="P223" s="16"/>
      <c r="Q223" s="18"/>
      <c r="R223" s="18"/>
      <c r="S223" s="18"/>
    </row>
    <row r="224" spans="5:19" x14ac:dyDescent="0.2">
      <c r="E224" s="18"/>
      <c r="F224" s="18"/>
      <c r="G224" s="17"/>
      <c r="H224" s="53">
        <v>314585</v>
      </c>
      <c r="I224" s="53">
        <v>372586</v>
      </c>
      <c r="J224" s="53">
        <v>139342</v>
      </c>
      <c r="K224" s="53">
        <v>0</v>
      </c>
      <c r="L224" s="53">
        <f>SUM(H224:K224)</f>
        <v>826513</v>
      </c>
      <c r="M224" s="54"/>
      <c r="N224" s="17"/>
      <c r="O224" s="16"/>
      <c r="P224" s="16"/>
      <c r="Q224" s="18"/>
      <c r="R224" s="18"/>
      <c r="S224" s="18"/>
    </row>
    <row r="225" spans="5:19" x14ac:dyDescent="0.35">
      <c r="E225" s="18"/>
      <c r="F225" s="18"/>
      <c r="G225" s="17"/>
      <c r="H225" s="17"/>
      <c r="I225" s="17"/>
      <c r="J225" s="17"/>
      <c r="K225" s="17"/>
      <c r="L225" s="17"/>
      <c r="M225" s="17"/>
      <c r="N225" s="17"/>
      <c r="O225" s="16"/>
      <c r="P225" s="16"/>
      <c r="Q225" s="18"/>
      <c r="R225" s="18"/>
      <c r="S225" s="18"/>
    </row>
    <row r="226" spans="5:19" x14ac:dyDescent="0.35">
      <c r="E226" s="18"/>
      <c r="F226" s="18"/>
      <c r="G226" s="17"/>
      <c r="H226" s="17"/>
      <c r="I226" s="17"/>
      <c r="J226" s="17"/>
      <c r="K226" s="17"/>
      <c r="L226" s="17"/>
      <c r="M226" s="17"/>
      <c r="N226" s="17"/>
      <c r="O226" s="16"/>
      <c r="P226" s="16"/>
      <c r="Q226" s="18"/>
      <c r="R226" s="18"/>
      <c r="S226" s="18"/>
    </row>
    <row r="227" spans="5:19" x14ac:dyDescent="0.35">
      <c r="E227" s="18"/>
      <c r="F227" s="18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8"/>
      <c r="R227" s="18"/>
      <c r="S227" s="18"/>
    </row>
    <row r="228" spans="5:19" x14ac:dyDescent="0.35">
      <c r="E228" s="18"/>
      <c r="F228" s="1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8"/>
      <c r="R228" s="18"/>
      <c r="S228" s="18"/>
    </row>
    <row r="229" spans="5:19" x14ac:dyDescent="0.35">
      <c r="G229" s="16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6"/>
    </row>
    <row r="230" spans="5:19" x14ac:dyDescent="0.35">
      <c r="G230" s="16"/>
      <c r="H230" s="17"/>
      <c r="I230" s="17"/>
      <c r="J230" s="17"/>
      <c r="K230" s="17"/>
      <c r="L230" s="17"/>
      <c r="M230" s="17"/>
      <c r="N230" s="17"/>
      <c r="O230" s="17"/>
      <c r="P230" s="16"/>
      <c r="Q230" s="16"/>
      <c r="R230" s="16"/>
    </row>
    <row r="231" spans="5:19" x14ac:dyDescent="0.35">
      <c r="G231" s="16"/>
      <c r="H231" s="17"/>
      <c r="I231" s="17"/>
      <c r="J231" s="17"/>
      <c r="K231" s="17"/>
      <c r="L231" s="17"/>
      <c r="M231" s="17"/>
      <c r="N231" s="17"/>
      <c r="O231" s="17"/>
      <c r="P231" s="16"/>
      <c r="Q231" s="16"/>
      <c r="R231" s="16"/>
    </row>
    <row r="232" spans="5:19" x14ac:dyDescent="0.35">
      <c r="G232" s="16"/>
      <c r="H232" s="17"/>
      <c r="I232" s="17"/>
      <c r="J232" s="17"/>
      <c r="K232" s="17"/>
      <c r="L232" s="17"/>
      <c r="M232" s="17"/>
      <c r="N232" s="17"/>
      <c r="O232" s="17"/>
      <c r="P232" s="16"/>
      <c r="Q232" s="16"/>
      <c r="R232" s="16"/>
    </row>
    <row r="233" spans="5:19" x14ac:dyDescent="0.35"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5:19" x14ac:dyDescent="0.35"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</sheetData>
  <mergeCells count="3">
    <mergeCell ref="G12:I12"/>
    <mergeCell ref="J12:L12"/>
    <mergeCell ref="F12:F13"/>
  </mergeCells>
  <conditionalFormatting sqref="F15:L19">
    <cfRule type="expression" dxfId="254" priority="13" stopIfTrue="1">
      <formula>F15=""</formula>
    </cfRule>
  </conditionalFormatting>
  <conditionalFormatting sqref="F21:L25">
    <cfRule type="expression" dxfId="253" priority="20" stopIfTrue="1">
      <formula>F21=""</formula>
    </cfRule>
  </conditionalFormatting>
  <conditionalFormatting sqref="F27:L29">
    <cfRule type="expression" dxfId="252" priority="19" stopIfTrue="1">
      <formula>F27=""</formula>
    </cfRule>
  </conditionalFormatting>
  <conditionalFormatting sqref="F31:L36">
    <cfRule type="expression" dxfId="251" priority="12" stopIfTrue="1">
      <formula>F31=""</formula>
    </cfRule>
  </conditionalFormatting>
  <conditionalFormatting sqref="F38:L39">
    <cfRule type="expression" dxfId="250" priority="5" stopIfTrue="1">
      <formula>F38=""</formula>
    </cfRule>
  </conditionalFormatting>
  <conditionalFormatting sqref="F41:L42">
    <cfRule type="expression" dxfId="249" priority="4" stopIfTrue="1">
      <formula>F41=""</formula>
    </cfRule>
  </conditionalFormatting>
  <conditionalFormatting sqref="F44:L48">
    <cfRule type="expression" dxfId="248" priority="17" stopIfTrue="1">
      <formula>F44=""</formula>
    </cfRule>
  </conditionalFormatting>
  <conditionalFormatting sqref="F50:L54">
    <cfRule type="expression" dxfId="247" priority="16" stopIfTrue="1">
      <formula>F50=""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F15:F19 F38:F39 F21:F25 F29 F31:F36 I15 L15:L19 L21:L25 L29 I31 L31:L36 L38:L39 F47:F52 I49:I51 L47:L52 L41:L45 I43 F41:F45 L27 F27 F28 F46 L28 L46 F53:F54 L53:L5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467A-ED2E-4980-83F3-B32D00D61FD4}">
  <dimension ref="A1:S234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6" width="9.1796875" style="7" customWidth="1"/>
    <col min="7" max="11" width="9.453125" style="7" customWidth="1"/>
    <col min="12" max="12" width="10.54296875" style="7" bestFit="1" customWidth="1"/>
    <col min="13" max="14" width="5.26953125" style="7" customWidth="1"/>
    <col min="15" max="15" width="9.1796875" style="7" bestFit="1" customWidth="1"/>
    <col min="16" max="16" width="9.54296875" style="7" bestFit="1" customWidth="1"/>
    <col min="17" max="16384" width="8.7265625" style="7"/>
  </cols>
  <sheetData>
    <row r="1" spans="1:17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19"/>
      <c r="P1" s="19"/>
    </row>
    <row r="2" spans="1:17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19"/>
      <c r="P2" s="19"/>
    </row>
    <row r="3" spans="1:17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19"/>
      <c r="P3" s="19"/>
    </row>
    <row r="4" spans="1:17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18"/>
    </row>
    <row r="5" spans="1:17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</row>
    <row r="7" spans="1:17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7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7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ht="18.75" customHeight="1" x14ac:dyDescent="0.35">
      <c r="A10" s="5"/>
      <c r="B10" s="37" t="s">
        <v>141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26"/>
    </row>
    <row r="11" spans="1:17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"/>
    </row>
    <row r="12" spans="1:17" ht="14.25" customHeight="1" x14ac:dyDescent="0.35">
      <c r="A12" s="5"/>
      <c r="B12" s="30"/>
      <c r="C12" s="30"/>
      <c r="D12" s="30"/>
      <c r="E12" s="30"/>
      <c r="F12" s="134" t="s">
        <v>97</v>
      </c>
      <c r="G12" s="131" t="s">
        <v>98</v>
      </c>
      <c r="H12" s="132"/>
      <c r="I12" s="133"/>
      <c r="J12" s="131" t="s">
        <v>99</v>
      </c>
      <c r="K12" s="132" t="s">
        <v>68</v>
      </c>
      <c r="L12" s="132" t="s">
        <v>9</v>
      </c>
      <c r="M12" s="6"/>
    </row>
    <row r="13" spans="1:17" ht="26" x14ac:dyDescent="0.35">
      <c r="A13" s="5"/>
      <c r="B13" s="63" t="s">
        <v>6</v>
      </c>
      <c r="C13" s="40"/>
      <c r="D13" s="40"/>
      <c r="E13" s="40"/>
      <c r="F13" s="135"/>
      <c r="G13" s="64" t="s">
        <v>100</v>
      </c>
      <c r="H13" s="65" t="s">
        <v>101</v>
      </c>
      <c r="I13" s="65" t="s">
        <v>102</v>
      </c>
      <c r="J13" s="65" t="s">
        <v>103</v>
      </c>
      <c r="K13" s="65" t="s">
        <v>104</v>
      </c>
      <c r="L13" s="66" t="s">
        <v>105</v>
      </c>
      <c r="M13" s="27"/>
    </row>
    <row r="14" spans="1:17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24"/>
    </row>
    <row r="15" spans="1:17" ht="13" customHeight="1" x14ac:dyDescent="0.35">
      <c r="A15" s="5"/>
      <c r="B15" s="42" t="s">
        <v>11</v>
      </c>
      <c r="C15" s="42"/>
      <c r="D15" s="42"/>
      <c r="E15" s="42"/>
      <c r="F15" s="92">
        <f>'P6'!F15</f>
        <v>231023</v>
      </c>
      <c r="G15" s="61">
        <f>'P6'!G15/'P7'!$F15</f>
        <v>0.30757543621197891</v>
      </c>
      <c r="H15" s="61">
        <f>'P6'!H15/'P7'!$F15</f>
        <v>0.38392714145344836</v>
      </c>
      <c r="I15" s="96">
        <f>'P6'!I15/'P7'!$F15</f>
        <v>0.69150257766542722</v>
      </c>
      <c r="J15" s="61">
        <f>'P6'!J15/'P7'!$F15</f>
        <v>0.20228721815576803</v>
      </c>
      <c r="K15" s="61">
        <f>'P6'!K15/'P7'!$F15</f>
        <v>0.10621020417880471</v>
      </c>
      <c r="L15" s="96">
        <f>'P6'!L15/'P7'!$F15</f>
        <v>0.30849742233457272</v>
      </c>
      <c r="M15" s="23"/>
      <c r="O15" s="91"/>
      <c r="P15" s="91"/>
      <c r="Q15" s="97"/>
    </row>
    <row r="16" spans="1:17" ht="13" customHeight="1" x14ac:dyDescent="0.35">
      <c r="A16" s="5"/>
      <c r="B16" s="42" t="s">
        <v>12</v>
      </c>
      <c r="C16" s="42"/>
      <c r="D16" s="42"/>
      <c r="E16" s="42"/>
      <c r="F16" s="92">
        <f>'P6'!F16</f>
        <v>5148</v>
      </c>
      <c r="G16" s="61">
        <f>'P6'!G16/'P7'!$F16</f>
        <v>0.79351204351204352</v>
      </c>
      <c r="H16" s="61">
        <f>'P6'!H16/'P7'!$F16</f>
        <v>0.15578865578865578</v>
      </c>
      <c r="I16" s="96">
        <f>'P6'!I16/'P7'!$F16</f>
        <v>0.94930069930069927</v>
      </c>
      <c r="J16" s="61">
        <f>'P6'!J16/'P7'!$F16</f>
        <v>2.7195027195027196E-2</v>
      </c>
      <c r="K16" s="61">
        <f>'P6'!K16/'P7'!$F16</f>
        <v>2.3504273504273504E-2</v>
      </c>
      <c r="L16" s="96">
        <f>'P6'!L16/'P7'!$F16</f>
        <v>5.0699300699300696E-2</v>
      </c>
      <c r="M16" s="23"/>
      <c r="O16" s="91"/>
      <c r="P16" s="91"/>
      <c r="Q16" s="97"/>
    </row>
    <row r="17" spans="1:17" ht="13" customHeight="1" x14ac:dyDescent="0.35">
      <c r="A17" s="5"/>
      <c r="B17" s="42" t="s">
        <v>13</v>
      </c>
      <c r="C17" s="42"/>
      <c r="D17" s="42"/>
      <c r="E17" s="42"/>
      <c r="F17" s="92">
        <f>'P6'!F17</f>
        <v>4025</v>
      </c>
      <c r="G17" s="61">
        <f>'P6'!G17/'P7'!$F17</f>
        <v>0.47304347826086957</v>
      </c>
      <c r="H17" s="61">
        <f>'P6'!H17/'P7'!$F17</f>
        <v>0.28819875776397513</v>
      </c>
      <c r="I17" s="96">
        <f>'P6'!I17/'P7'!$F17</f>
        <v>0.76124223602484475</v>
      </c>
      <c r="J17" s="61">
        <f>'P6'!J17/'P7'!$F17</f>
        <v>0.15403726708074533</v>
      </c>
      <c r="K17" s="61">
        <f>'P6'!K17/'P7'!$F17</f>
        <v>8.4720496894409941E-2</v>
      </c>
      <c r="L17" s="96">
        <f>'P6'!L17/'P7'!$F17</f>
        <v>0.23875776397515527</v>
      </c>
      <c r="M17" s="23"/>
      <c r="O17" s="91"/>
      <c r="P17" s="91"/>
      <c r="Q17" s="97"/>
    </row>
    <row r="18" spans="1:17" ht="13" customHeight="1" x14ac:dyDescent="0.35">
      <c r="A18" s="5"/>
      <c r="B18" s="42" t="s">
        <v>15</v>
      </c>
      <c r="C18" s="42"/>
      <c r="D18" s="42"/>
      <c r="E18" s="42"/>
      <c r="F18" s="92">
        <f>'P6'!F18</f>
        <v>11423</v>
      </c>
      <c r="G18" s="61">
        <f>'P6'!G18/'P7'!$F18</f>
        <v>0.68677230149697976</v>
      </c>
      <c r="H18" s="61">
        <f>'P6'!H18/'P7'!$F18</f>
        <v>0.19749627943622516</v>
      </c>
      <c r="I18" s="96">
        <f>'P6'!I18/'P7'!$F18</f>
        <v>0.88426858093320493</v>
      </c>
      <c r="J18" s="61">
        <f>'P6'!J18/'P7'!$F18</f>
        <v>8.7280049023899145E-2</v>
      </c>
      <c r="K18" s="61">
        <f>'P6'!K18/'P7'!$F18</f>
        <v>2.8451370042895913E-2</v>
      </c>
      <c r="L18" s="96">
        <f>'P6'!L18/'P7'!$F18</f>
        <v>0.11573141906679506</v>
      </c>
      <c r="M18" s="23"/>
      <c r="O18" s="91"/>
      <c r="P18" s="91"/>
      <c r="Q18" s="97"/>
    </row>
    <row r="19" spans="1:17" ht="13" customHeight="1" x14ac:dyDescent="0.35">
      <c r="A19" s="5"/>
      <c r="B19" s="42" t="s">
        <v>17</v>
      </c>
      <c r="C19" s="42"/>
      <c r="D19" s="42"/>
      <c r="E19" s="42"/>
      <c r="F19" s="92">
        <f>'P6'!F19</f>
        <v>27868</v>
      </c>
      <c r="G19" s="61">
        <f>'P6'!G19/'P7'!$F19</f>
        <v>0.438388115401177</v>
      </c>
      <c r="H19" s="61">
        <f>'P6'!H19/'P7'!$F19</f>
        <v>0.43555332280752118</v>
      </c>
      <c r="I19" s="96">
        <f>'P6'!I19/'P7'!$F19</f>
        <v>0.87394143820869818</v>
      </c>
      <c r="J19" s="61">
        <f>'P6'!J19/'P7'!$F19</f>
        <v>0.12605856179130184</v>
      </c>
      <c r="K19" s="61">
        <f>'P6'!K19/'P7'!$F19</f>
        <v>0</v>
      </c>
      <c r="L19" s="96">
        <f>'P6'!L19/'P7'!$F19</f>
        <v>0.12605856179130184</v>
      </c>
      <c r="M19" s="23"/>
      <c r="O19" s="91"/>
      <c r="P19" s="91"/>
      <c r="Q19" s="97"/>
    </row>
    <row r="20" spans="1:17" ht="13" customHeight="1" x14ac:dyDescent="0.35">
      <c r="A20" s="5"/>
      <c r="B20" s="43" t="s">
        <v>19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4"/>
      <c r="O20" s="91"/>
      <c r="P20" s="91"/>
      <c r="Q20" s="97"/>
    </row>
    <row r="21" spans="1:17" ht="13" customHeight="1" x14ac:dyDescent="0.35">
      <c r="A21" s="5"/>
      <c r="B21" s="42" t="s">
        <v>20</v>
      </c>
      <c r="C21" s="42"/>
      <c r="D21" s="42"/>
      <c r="E21" s="42"/>
      <c r="F21" s="92">
        <f>'P6'!F21</f>
        <v>137683</v>
      </c>
      <c r="G21" s="61">
        <f>'P6'!G21/'P7'!$F21</f>
        <v>0.42146815510992641</v>
      </c>
      <c r="H21" s="61">
        <f>'P6'!H21/'P7'!$F21</f>
        <v>0.33114473101254333</v>
      </c>
      <c r="I21" s="96">
        <f>'P6'!I21/'P7'!$F21</f>
        <v>0.75261288612246968</v>
      </c>
      <c r="J21" s="61">
        <f>'P6'!J21/'P7'!$F21</f>
        <v>0.17763994102394631</v>
      </c>
      <c r="K21" s="61">
        <f>'P6'!K21/'P7'!$F21</f>
        <v>6.9747172853583964E-2</v>
      </c>
      <c r="L21" s="96">
        <f>'P6'!L21/'P7'!$F21</f>
        <v>0.24738711387753026</v>
      </c>
      <c r="M21" s="23"/>
      <c r="O21" s="91"/>
      <c r="P21" s="91"/>
      <c r="Q21" s="97"/>
    </row>
    <row r="22" spans="1:17" ht="13" customHeight="1" x14ac:dyDescent="0.35">
      <c r="A22" s="5"/>
      <c r="B22" s="42" t="s">
        <v>22</v>
      </c>
      <c r="C22" s="42"/>
      <c r="D22" s="42"/>
      <c r="E22" s="42"/>
      <c r="F22" s="92">
        <f>'P6'!F22</f>
        <v>13448</v>
      </c>
      <c r="G22" s="61">
        <f>'P6'!G22/'P7'!$F22</f>
        <v>0.40749553837001784</v>
      </c>
      <c r="H22" s="61">
        <f>'P6'!H22/'P7'!$F22</f>
        <v>0.32369125520523501</v>
      </c>
      <c r="I22" s="96">
        <f>'P6'!I22/'P7'!$F22</f>
        <v>0.73118679357525285</v>
      </c>
      <c r="J22" s="61">
        <f>'P6'!J22/'P7'!$F22</f>
        <v>0.14121058893515764</v>
      </c>
      <c r="K22" s="61">
        <f>'P6'!K22/'P7'!$F22</f>
        <v>0.12760261748958954</v>
      </c>
      <c r="L22" s="96">
        <f>'P6'!L22/'P7'!$F22</f>
        <v>0.26881320642474715</v>
      </c>
      <c r="M22" s="23"/>
      <c r="O22" s="91"/>
      <c r="P22" s="91"/>
      <c r="Q22" s="97"/>
    </row>
    <row r="23" spans="1:17" ht="13" customHeight="1" x14ac:dyDescent="0.35">
      <c r="A23" s="5"/>
      <c r="B23" s="42" t="s">
        <v>23</v>
      </c>
      <c r="C23" s="42"/>
      <c r="D23" s="42"/>
      <c r="E23" s="42"/>
      <c r="F23" s="92">
        <f>'P6'!F23</f>
        <v>203634</v>
      </c>
      <c r="G23" s="61">
        <f>'P6'!G23/'P7'!$F23</f>
        <v>0.19172142176650264</v>
      </c>
      <c r="H23" s="61">
        <f>'P6'!H23/'P7'!$F23</f>
        <v>0.27171297523989119</v>
      </c>
      <c r="I23" s="96">
        <f>'P6'!I23/'P7'!$F23</f>
        <v>0.46343439700639383</v>
      </c>
      <c r="J23" s="61">
        <f>'P6'!J23/'P7'!$F23</f>
        <v>0.27605900782776943</v>
      </c>
      <c r="K23" s="61">
        <f>'P6'!K23/'P7'!$F23</f>
        <v>0.26050659516583674</v>
      </c>
      <c r="L23" s="96">
        <f>'P6'!L23/'P7'!$F23</f>
        <v>0.53656560299360623</v>
      </c>
      <c r="M23" s="23"/>
      <c r="O23" s="91"/>
      <c r="P23" s="91"/>
      <c r="Q23" s="97"/>
    </row>
    <row r="24" spans="1:17" ht="13" customHeight="1" x14ac:dyDescent="0.35">
      <c r="A24" s="5"/>
      <c r="B24" s="42" t="s">
        <v>24</v>
      </c>
      <c r="C24" s="42"/>
      <c r="D24" s="42"/>
      <c r="E24" s="42"/>
      <c r="F24" s="92">
        <f>'P6'!F24</f>
        <v>3826</v>
      </c>
      <c r="G24" s="61">
        <f>'P6'!G24/'P7'!$F24</f>
        <v>0.76999477260846838</v>
      </c>
      <c r="H24" s="61">
        <f>'P6'!H24/'P7'!$F24</f>
        <v>0.14898065865133298</v>
      </c>
      <c r="I24" s="96">
        <f>'P6'!I24/'P7'!$F24</f>
        <v>0.91897543125980141</v>
      </c>
      <c r="J24" s="61">
        <f>'P6'!J24/'P7'!$F24</f>
        <v>4.4694197595399894E-2</v>
      </c>
      <c r="K24" s="61">
        <f>'P6'!K24/'P7'!$F24</f>
        <v>3.6330371144798743E-2</v>
      </c>
      <c r="L24" s="96">
        <f>'P6'!L24/'P7'!$F24</f>
        <v>8.1024568740198644E-2</v>
      </c>
      <c r="M24" s="23"/>
      <c r="O24" s="91"/>
      <c r="P24" s="91"/>
      <c r="Q24" s="97"/>
    </row>
    <row r="25" spans="1:17" ht="13" customHeight="1" x14ac:dyDescent="0.35">
      <c r="A25" s="5"/>
      <c r="B25" s="42" t="s">
        <v>26</v>
      </c>
      <c r="C25" s="42"/>
      <c r="D25" s="42"/>
      <c r="E25" s="42"/>
      <c r="F25" s="92">
        <f>'P6'!F25</f>
        <v>4994</v>
      </c>
      <c r="G25" s="61">
        <f>'P6'!G25/'P7'!$F25</f>
        <v>0.84020824989987986</v>
      </c>
      <c r="H25" s="61">
        <f>'P6'!H25/'P7'!$F25</f>
        <v>8.8506207448938723E-2</v>
      </c>
      <c r="I25" s="96">
        <f>'P6'!I25/'P7'!$F25</f>
        <v>0.92871445734881863</v>
      </c>
      <c r="J25" s="61">
        <f>'P6'!J25/'P7'!$F25</f>
        <v>2.8634361233480177E-2</v>
      </c>
      <c r="K25" s="61">
        <f>'P6'!K25/'P7'!$F25</f>
        <v>4.2651181417701245E-2</v>
      </c>
      <c r="L25" s="96">
        <f>'P6'!L25/'P7'!$F25</f>
        <v>7.1285542651181422E-2</v>
      </c>
      <c r="M25" s="23"/>
      <c r="O25" s="91"/>
      <c r="P25" s="91"/>
      <c r="Q25" s="97"/>
    </row>
    <row r="26" spans="1:17" ht="13" customHeight="1" x14ac:dyDescent="0.35">
      <c r="A26" s="5"/>
      <c r="B26" s="43" t="s">
        <v>28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24"/>
      <c r="O26" s="91"/>
      <c r="P26" s="91"/>
      <c r="Q26" s="97"/>
    </row>
    <row r="27" spans="1:17" ht="13" customHeight="1" x14ac:dyDescent="0.35">
      <c r="A27" s="5"/>
      <c r="B27" s="42" t="s">
        <v>29</v>
      </c>
      <c r="C27" s="42"/>
      <c r="D27" s="42"/>
      <c r="E27" s="42"/>
      <c r="F27" s="92">
        <f>'P6'!F27</f>
        <v>223830</v>
      </c>
      <c r="G27" s="61">
        <f>'P6'!G27/'P7'!$F27</f>
        <v>0.28451950140731808</v>
      </c>
      <c r="H27" s="61">
        <f>'P6'!H27/'P7'!$F27</f>
        <v>0.48892016262341959</v>
      </c>
      <c r="I27" s="96">
        <f>'P6'!I27/'P7'!$F27</f>
        <v>0.77343966403073761</v>
      </c>
      <c r="J27" s="61">
        <f>'P6'!J27/'P7'!$F27</f>
        <v>0.15872313809587635</v>
      </c>
      <c r="K27" s="61">
        <f>'P6'!K27/'P7'!$F27</f>
        <v>6.7837197873386046E-2</v>
      </c>
      <c r="L27" s="96">
        <f>'P6'!L27/'P7'!$F27</f>
        <v>0.22656033596926239</v>
      </c>
      <c r="M27" s="23"/>
      <c r="O27" s="91"/>
      <c r="P27" s="91"/>
      <c r="Q27" s="97"/>
    </row>
    <row r="28" spans="1:17" ht="13" customHeight="1" x14ac:dyDescent="0.35">
      <c r="A28" s="5"/>
      <c r="B28" s="42" t="s">
        <v>157</v>
      </c>
      <c r="C28" s="42"/>
      <c r="D28" s="42"/>
      <c r="E28" s="42"/>
      <c r="F28" s="93">
        <f>'P6'!F28</f>
        <v>5530</v>
      </c>
      <c r="G28" s="61">
        <f>'P6'!G28/'P7'!$F28</f>
        <v>0.21573236889692585</v>
      </c>
      <c r="H28" s="61">
        <f>'P6'!H28/'P7'!$F28</f>
        <v>0.26021699819168176</v>
      </c>
      <c r="I28" s="96">
        <f>'P6'!I28/'P7'!$F28</f>
        <v>0.47594936708860758</v>
      </c>
      <c r="J28" s="61">
        <f>'P6'!J28/'P7'!$F28</f>
        <v>0.29385171790235082</v>
      </c>
      <c r="K28" s="61">
        <f>'P6'!K28/'P7'!$F28</f>
        <v>0.2301989150090416</v>
      </c>
      <c r="L28" s="96">
        <f>'P6'!L28/'P7'!$F28</f>
        <v>0.52405063291139242</v>
      </c>
      <c r="M28" s="23"/>
      <c r="O28" s="91"/>
      <c r="P28" s="91"/>
      <c r="Q28" s="97"/>
    </row>
    <row r="29" spans="1:17" ht="13" customHeight="1" x14ac:dyDescent="0.35">
      <c r="A29" s="5"/>
      <c r="B29" s="42" t="s">
        <v>199</v>
      </c>
      <c r="C29" s="42"/>
      <c r="D29" s="42"/>
      <c r="E29" s="42"/>
      <c r="F29" s="92">
        <f>'P6'!F29</f>
        <v>587633</v>
      </c>
      <c r="G29" s="61">
        <f>'P6'!G29/'P7'!$F29</f>
        <v>0.21572137711803116</v>
      </c>
      <c r="H29" s="61">
        <f>'P6'!H29/'P7'!$F29</f>
        <v>0.26030873010875838</v>
      </c>
      <c r="I29" s="96">
        <f>'P6'!I29/'P7'!$F29</f>
        <v>0.47603010722678951</v>
      </c>
      <c r="J29" s="61">
        <f>'P6'!J29/'P7'!$F29</f>
        <v>0.29374626680257915</v>
      </c>
      <c r="K29" s="61">
        <f>'P6'!K29/'P7'!$F29</f>
        <v>0.23022362597063134</v>
      </c>
      <c r="L29" s="96">
        <f>'P6'!L29/'P7'!$F29</f>
        <v>0.52396989277321049</v>
      </c>
      <c r="M29" s="23"/>
      <c r="O29" s="91"/>
      <c r="P29" s="91"/>
      <c r="Q29" s="97"/>
    </row>
    <row r="30" spans="1:17" ht="13" customHeight="1" x14ac:dyDescent="0.35">
      <c r="A30" s="5"/>
      <c r="B30" s="43" t="s">
        <v>31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22"/>
      <c r="O30" s="91"/>
      <c r="P30" s="91"/>
      <c r="Q30" s="97"/>
    </row>
    <row r="31" spans="1:17" ht="13" customHeight="1" x14ac:dyDescent="0.35">
      <c r="A31" s="5"/>
      <c r="B31" s="42" t="s">
        <v>200</v>
      </c>
      <c r="C31" s="42"/>
      <c r="D31" s="42"/>
      <c r="E31" s="42"/>
      <c r="F31" s="92">
        <f>'P6'!F31</f>
        <v>2725378</v>
      </c>
      <c r="G31" s="61">
        <f>'P6'!G31/'P7'!$F31</f>
        <v>0.15418485068860172</v>
      </c>
      <c r="H31" s="61">
        <f>'P6'!H31/'P7'!$F31</f>
        <v>0.24644471335719301</v>
      </c>
      <c r="I31" s="96">
        <f>'P6'!I31/'P7'!$F31</f>
        <v>0.40062956404579475</v>
      </c>
      <c r="J31" s="61">
        <f>'P6'!J31/'P7'!$F31</f>
        <v>0.29735875170343345</v>
      </c>
      <c r="K31" s="61">
        <f>'P6'!K31/'P7'!$F31</f>
        <v>0.30201168425077179</v>
      </c>
      <c r="L31" s="96">
        <f>'P6'!L31/'P7'!$F31</f>
        <v>0.59937043595420525</v>
      </c>
      <c r="M31" s="23"/>
      <c r="O31" s="91"/>
      <c r="P31" s="91"/>
      <c r="Q31" s="97"/>
    </row>
    <row r="32" spans="1:17" ht="13" customHeight="1" x14ac:dyDescent="0.35">
      <c r="A32" s="5"/>
      <c r="B32" s="42" t="s">
        <v>32</v>
      </c>
      <c r="C32" s="42"/>
      <c r="D32" s="42"/>
      <c r="E32" s="42"/>
      <c r="F32" s="92">
        <f>'P6'!F32</f>
        <v>9975</v>
      </c>
      <c r="G32" s="61">
        <f>'P6'!G32/'P7'!$F32</f>
        <v>0.60812030075187973</v>
      </c>
      <c r="H32" s="61">
        <f>'P6'!H32/'P7'!$F32</f>
        <v>0.28791979949874685</v>
      </c>
      <c r="I32" s="96">
        <f>'P6'!I32/'P7'!$F32</f>
        <v>0.89604010025062653</v>
      </c>
      <c r="J32" s="61">
        <f>'P6'!J32/'P7'!$F32</f>
        <v>0.10235588972431078</v>
      </c>
      <c r="K32" s="61">
        <f>'P6'!K32/'P7'!$F32</f>
        <v>1.6040100250626567E-3</v>
      </c>
      <c r="L32" s="96">
        <f>'P6'!L32/'P7'!$F32</f>
        <v>0.10395989974937343</v>
      </c>
      <c r="M32" s="23"/>
      <c r="O32" s="91"/>
      <c r="P32" s="91"/>
      <c r="Q32" s="97"/>
    </row>
    <row r="33" spans="1:17" ht="13" customHeight="1" x14ac:dyDescent="0.35">
      <c r="A33" s="5"/>
      <c r="B33" s="42" t="s">
        <v>34</v>
      </c>
      <c r="C33" s="42"/>
      <c r="D33" s="42"/>
      <c r="E33" s="42"/>
      <c r="F33" s="92">
        <f>'P6'!F33</f>
        <v>4072</v>
      </c>
      <c r="G33" s="61">
        <f>'P6'!G33/'P7'!$F33</f>
        <v>0.75049115913555997</v>
      </c>
      <c r="H33" s="61">
        <f>'P6'!H33/'P7'!$F33</f>
        <v>0.21291748526522594</v>
      </c>
      <c r="I33" s="96">
        <f>'P6'!I33/'P7'!$F33</f>
        <v>0.96340864440078589</v>
      </c>
      <c r="J33" s="61">
        <f>'P6'!J33/'P7'!$F33</f>
        <v>2.3821218074656189E-2</v>
      </c>
      <c r="K33" s="61">
        <f>'P6'!K33/'P7'!$F33</f>
        <v>1.2770137524557957E-2</v>
      </c>
      <c r="L33" s="96">
        <f>'P6'!L33/'P7'!$F33</f>
        <v>3.6591355599214143E-2</v>
      </c>
      <c r="M33" s="23"/>
      <c r="O33" s="91"/>
      <c r="P33" s="91"/>
      <c r="Q33" s="97"/>
    </row>
    <row r="34" spans="1:17" ht="13" customHeight="1" x14ac:dyDescent="0.35">
      <c r="A34" s="5"/>
      <c r="B34" s="42" t="s">
        <v>36</v>
      </c>
      <c r="C34" s="42"/>
      <c r="D34" s="42"/>
      <c r="E34" s="42"/>
      <c r="F34" s="92">
        <f>'P6'!F34</f>
        <v>2489</v>
      </c>
      <c r="G34" s="61">
        <f>'P6'!G34/'P7'!$F34</f>
        <v>0.79027721976697474</v>
      </c>
      <c r="H34" s="61">
        <f>'P6'!H34/'P7'!$F34</f>
        <v>0.16954600241060666</v>
      </c>
      <c r="I34" s="96">
        <f>'P6'!I34/'P7'!$F34</f>
        <v>0.95982322217758131</v>
      </c>
      <c r="J34" s="61">
        <f>'P6'!J34/'P7'!$F34</f>
        <v>3.0132583366813983E-2</v>
      </c>
      <c r="K34" s="61">
        <f>'P6'!K34/'P7'!$F34</f>
        <v>1.0044194455604661E-2</v>
      </c>
      <c r="L34" s="96">
        <f>'P6'!L34/'P7'!$F34</f>
        <v>4.0176777822418644E-2</v>
      </c>
      <c r="M34" s="23"/>
      <c r="O34" s="91"/>
      <c r="P34" s="91"/>
      <c r="Q34" s="97"/>
    </row>
    <row r="35" spans="1:17" ht="13" customHeight="1" x14ac:dyDescent="0.35">
      <c r="A35" s="5"/>
      <c r="B35" s="42" t="s">
        <v>37</v>
      </c>
      <c r="C35" s="42"/>
      <c r="D35" s="42"/>
      <c r="E35" s="42"/>
      <c r="F35" s="92">
        <f>'P6'!F35</f>
        <v>114833</v>
      </c>
      <c r="G35" s="61">
        <f>'P6'!G35/'P7'!$F35</f>
        <v>0.16511804098125105</v>
      </c>
      <c r="H35" s="61">
        <f>'P6'!H35/'P7'!$F35</f>
        <v>0.33157715987564551</v>
      </c>
      <c r="I35" s="96">
        <f>'P6'!I35/'P7'!$F35</f>
        <v>0.49669520085689656</v>
      </c>
      <c r="J35" s="61">
        <f>'P6'!J35/'P7'!$F35</f>
        <v>0.31183544799839769</v>
      </c>
      <c r="K35" s="61">
        <f>'P6'!K35/'P7'!$F35</f>
        <v>0.19146935114470578</v>
      </c>
      <c r="L35" s="96">
        <f>'P6'!L35/'P7'!$F35</f>
        <v>0.50330479914310344</v>
      </c>
      <c r="M35" s="23"/>
      <c r="O35" s="91"/>
      <c r="P35" s="91"/>
      <c r="Q35" s="97"/>
    </row>
    <row r="36" spans="1:17" ht="13" customHeight="1" x14ac:dyDescent="0.35">
      <c r="A36" s="5"/>
      <c r="B36" s="42" t="s">
        <v>38</v>
      </c>
      <c r="C36" s="42"/>
      <c r="D36" s="42"/>
      <c r="E36" s="42"/>
      <c r="F36" s="92">
        <f>'P6'!F36</f>
        <v>72118</v>
      </c>
      <c r="G36" s="61">
        <f>'P6'!G36/'P7'!$F36</f>
        <v>0.16163787126653539</v>
      </c>
      <c r="H36" s="61">
        <f>'P6'!H36/'P7'!$F36</f>
        <v>0.30999195762500348</v>
      </c>
      <c r="I36" s="96">
        <f>'P6'!I36/'P7'!$F36</f>
        <v>0.47162982889153887</v>
      </c>
      <c r="J36" s="61">
        <f>'P6'!J36/'P7'!$F36</f>
        <v>0.34031725782744948</v>
      </c>
      <c r="K36" s="61">
        <f>'P6'!K36/'P7'!$F36</f>
        <v>0.18805291328101167</v>
      </c>
      <c r="L36" s="96">
        <f>'P6'!L36/'P7'!$F36</f>
        <v>0.52837017110846118</v>
      </c>
      <c r="M36" s="23"/>
      <c r="O36" s="91"/>
      <c r="P36" s="91"/>
      <c r="Q36" s="97"/>
    </row>
    <row r="37" spans="1:17" ht="13" customHeight="1" x14ac:dyDescent="0.35">
      <c r="A37" s="5"/>
      <c r="B37" s="43" t="s">
        <v>39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22"/>
      <c r="O37" s="91"/>
      <c r="P37" s="91"/>
      <c r="Q37" s="97"/>
    </row>
    <row r="38" spans="1:17" ht="13" customHeight="1" x14ac:dyDescent="0.35">
      <c r="A38" s="5"/>
      <c r="B38" s="42" t="s">
        <v>40</v>
      </c>
      <c r="C38" s="42"/>
      <c r="D38" s="42"/>
      <c r="E38" s="42"/>
      <c r="F38" s="92">
        <f>'P6'!F38</f>
        <v>5684</v>
      </c>
      <c r="G38" s="61">
        <f>'P6'!G38/'P7'!$F38</f>
        <v>0.84113300492610843</v>
      </c>
      <c r="H38" s="61">
        <f>'P6'!H38/'P7'!$F38</f>
        <v>0.13511611541168192</v>
      </c>
      <c r="I38" s="96">
        <f>'P6'!I38/'P7'!$F38</f>
        <v>0.97624912033779032</v>
      </c>
      <c r="J38" s="61">
        <f>'P6'!J38/'P7'!$F38</f>
        <v>1.9704433497536946E-2</v>
      </c>
      <c r="K38" s="61">
        <f>'P6'!K38/'P7'!$F38</f>
        <v>4.0464461646727654E-3</v>
      </c>
      <c r="L38" s="96">
        <f>'P6'!L38/'P7'!$F38</f>
        <v>2.3750879662209713E-2</v>
      </c>
      <c r="M38" s="23"/>
      <c r="O38" s="91"/>
      <c r="P38" s="91"/>
      <c r="Q38" s="97"/>
    </row>
    <row r="39" spans="1:17" ht="13" customHeight="1" x14ac:dyDescent="0.35">
      <c r="A39" s="5"/>
      <c r="B39" s="42" t="s">
        <v>42</v>
      </c>
      <c r="C39" s="42"/>
      <c r="D39" s="42"/>
      <c r="E39" s="42"/>
      <c r="F39" s="92">
        <f>'P6'!F39</f>
        <v>8364</v>
      </c>
      <c r="G39" s="61">
        <f>'P6'!G39/'P7'!$F39</f>
        <v>0.51267336202773794</v>
      </c>
      <c r="H39" s="61">
        <f>'P6'!H39/'P7'!$F39</f>
        <v>0.3819942611190818</v>
      </c>
      <c r="I39" s="96">
        <f>'P6'!I39/'P7'!$F39</f>
        <v>0.89466762314681969</v>
      </c>
      <c r="J39" s="61">
        <f>'P6'!J39/'P7'!$F39</f>
        <v>7.3409851745576279E-2</v>
      </c>
      <c r="K39" s="61">
        <f>'P6'!K39/'P7'!$F39</f>
        <v>3.1922525107604016E-2</v>
      </c>
      <c r="L39" s="96">
        <f>'P6'!L39/'P7'!$F39</f>
        <v>0.1053323768531803</v>
      </c>
      <c r="M39" s="23"/>
      <c r="O39" s="91"/>
      <c r="P39" s="91"/>
      <c r="Q39" s="97"/>
    </row>
    <row r="40" spans="1:17" ht="13" customHeight="1" x14ac:dyDescent="0.35">
      <c r="A40" s="5"/>
      <c r="B40" s="43" t="s">
        <v>44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22"/>
      <c r="O40" s="91"/>
      <c r="P40" s="91"/>
      <c r="Q40" s="97"/>
    </row>
    <row r="41" spans="1:17" ht="13" customHeight="1" x14ac:dyDescent="0.35">
      <c r="A41" s="5"/>
      <c r="B41" s="42" t="s">
        <v>45</v>
      </c>
      <c r="C41" s="42"/>
      <c r="D41" s="42"/>
      <c r="E41" s="42"/>
      <c r="F41" s="92">
        <f>'P6'!F41</f>
        <v>24762</v>
      </c>
      <c r="G41" s="61">
        <f>'P6'!G41/'P7'!$F41</f>
        <v>0.69473386640820611</v>
      </c>
      <c r="H41" s="61">
        <f>'P6'!H41/'P7'!$F41</f>
        <v>0.26859704385752364</v>
      </c>
      <c r="I41" s="96">
        <f>'P6'!I41/'P7'!$F41</f>
        <v>0.9633309102657297</v>
      </c>
      <c r="J41" s="61">
        <f>'P6'!J41/'P7'!$F41</f>
        <v>1.6557628624505289E-2</v>
      </c>
      <c r="K41" s="61">
        <f>'P6'!K41/'P7'!$F41</f>
        <v>2.0111461109764962E-2</v>
      </c>
      <c r="L41" s="96">
        <f>'P6'!L41/'P7'!$F41</f>
        <v>3.6669089734270251E-2</v>
      </c>
      <c r="M41" s="23"/>
      <c r="O41" s="91"/>
      <c r="P41" s="91"/>
      <c r="Q41" s="97"/>
    </row>
    <row r="42" spans="1:17" ht="13" customHeight="1" x14ac:dyDescent="0.35">
      <c r="A42" s="5"/>
      <c r="B42" s="42" t="s">
        <v>47</v>
      </c>
      <c r="C42" s="42"/>
      <c r="D42" s="42"/>
      <c r="E42" s="42"/>
      <c r="F42" s="92">
        <f>'P6'!F42</f>
        <v>4074</v>
      </c>
      <c r="G42" s="61">
        <f>'P6'!G42/'P7'!$F42</f>
        <v>0.87923416789396169</v>
      </c>
      <c r="H42" s="61">
        <f>'P6'!H42/'P7'!$F42</f>
        <v>9.9901816396661763E-2</v>
      </c>
      <c r="I42" s="96">
        <f>'P6'!I42/'P7'!$F42</f>
        <v>0.97913598429062343</v>
      </c>
      <c r="J42" s="61">
        <f>'P6'!J42/'P7'!$F42</f>
        <v>6.8728522336769758E-3</v>
      </c>
      <c r="K42" s="61">
        <f>'P6'!K42/'P7'!$F42</f>
        <v>1.3991163475699559E-2</v>
      </c>
      <c r="L42" s="96">
        <f>'P6'!L42/'P7'!$F42</f>
        <v>2.0864015709376533E-2</v>
      </c>
      <c r="M42" s="23"/>
      <c r="O42" s="91"/>
      <c r="P42" s="91"/>
      <c r="Q42" s="97"/>
    </row>
    <row r="43" spans="1:17" ht="13" customHeight="1" x14ac:dyDescent="0.35">
      <c r="A43" s="5"/>
      <c r="B43" s="43" t="s">
        <v>48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22"/>
      <c r="O43" s="91"/>
      <c r="P43" s="91"/>
      <c r="Q43" s="97"/>
    </row>
    <row r="44" spans="1:17" ht="13" customHeight="1" x14ac:dyDescent="0.35">
      <c r="A44" s="5"/>
      <c r="B44" s="42" t="s">
        <v>49</v>
      </c>
      <c r="C44" s="42"/>
      <c r="D44" s="42"/>
      <c r="E44" s="42"/>
      <c r="F44" s="92">
        <f>'P6'!F44</f>
        <v>170392</v>
      </c>
      <c r="G44" s="61">
        <f>'P6'!G44/'P7'!$F44</f>
        <v>0.42553054133996904</v>
      </c>
      <c r="H44" s="61">
        <f>'P6'!H44/'P7'!$F44</f>
        <v>0.2459505141086436</v>
      </c>
      <c r="I44" s="96">
        <f>'P6'!I44/'P7'!$F44</f>
        <v>0.67148105544861258</v>
      </c>
      <c r="J44" s="61">
        <f>'P6'!J44/'P7'!$F44</f>
        <v>0.23004601154983803</v>
      </c>
      <c r="K44" s="61">
        <f>'P6'!K44/'P7'!$F44</f>
        <v>9.847293300154937E-2</v>
      </c>
      <c r="L44" s="96">
        <f>'P6'!L44/'P7'!$F44</f>
        <v>0.32851894455138742</v>
      </c>
      <c r="M44" s="23"/>
      <c r="O44" s="91"/>
      <c r="P44" s="91"/>
      <c r="Q44" s="97"/>
    </row>
    <row r="45" spans="1:17" ht="13" customHeight="1" x14ac:dyDescent="0.35">
      <c r="A45" s="5"/>
      <c r="B45" s="42" t="s">
        <v>51</v>
      </c>
      <c r="C45" s="42"/>
      <c r="D45" s="42"/>
      <c r="E45" s="42"/>
      <c r="F45" s="92">
        <f>'P6'!F45</f>
        <v>477922</v>
      </c>
      <c r="G45" s="61">
        <f>'P6'!G45/'P7'!$F45</f>
        <v>6.3979059344411851E-2</v>
      </c>
      <c r="H45" s="61">
        <f>'P6'!H45/'P7'!$F45</f>
        <v>0.19927310314235377</v>
      </c>
      <c r="I45" s="96">
        <f>'P6'!I45/'P7'!$F45</f>
        <v>0.26325216248676564</v>
      </c>
      <c r="J45" s="61">
        <f>'P6'!J45/'P7'!$F45</f>
        <v>0.55632927548846878</v>
      </c>
      <c r="K45" s="61">
        <f>'P6'!K45/'P7'!$F45</f>
        <v>0.18041856202476556</v>
      </c>
      <c r="L45" s="96">
        <f>'P6'!L45/'P7'!$F45</f>
        <v>0.73674783751323436</v>
      </c>
      <c r="M45" s="23"/>
      <c r="O45" s="91"/>
      <c r="P45" s="91"/>
      <c r="Q45" s="97"/>
    </row>
    <row r="46" spans="1:17" ht="13" customHeight="1" x14ac:dyDescent="0.35">
      <c r="A46" s="5"/>
      <c r="B46" s="42" t="s">
        <v>152</v>
      </c>
      <c r="C46" s="42"/>
      <c r="D46" s="42"/>
      <c r="E46" s="42"/>
      <c r="F46" s="92">
        <f>'P6'!F46</f>
        <v>1924</v>
      </c>
      <c r="G46" s="61">
        <f>'P6'!G46/'P7'!$F46</f>
        <v>0.94542619542619544</v>
      </c>
      <c r="H46" s="61">
        <f>'P6'!H46/'P7'!$F46</f>
        <v>3.4303534303534305E-2</v>
      </c>
      <c r="I46" s="96">
        <f>'P6'!I46/'P7'!$F46</f>
        <v>0.97972972972972971</v>
      </c>
      <c r="J46" s="61">
        <f>'P6'!J46/'P7'!$F46</f>
        <v>1.8191268191268192E-2</v>
      </c>
      <c r="K46" s="61">
        <f>'P6'!K46/'P7'!$F46</f>
        <v>2.0790020790020791E-3</v>
      </c>
      <c r="L46" s="96">
        <f>'P6'!L46/'P7'!$F46</f>
        <v>2.0270270270270271E-2</v>
      </c>
      <c r="M46" s="23"/>
      <c r="O46" s="91"/>
      <c r="P46" s="91"/>
      <c r="Q46" s="97"/>
    </row>
    <row r="47" spans="1:17" ht="13" customHeight="1" x14ac:dyDescent="0.35">
      <c r="A47" s="5"/>
      <c r="B47" s="42" t="s">
        <v>52</v>
      </c>
      <c r="C47" s="42"/>
      <c r="D47" s="42"/>
      <c r="E47" s="42"/>
      <c r="F47" s="92">
        <f>'P6'!F47</f>
        <v>17084</v>
      </c>
      <c r="G47" s="61">
        <f>'P6'!G47/'P7'!$F47</f>
        <v>0.51615546710372273</v>
      </c>
      <c r="H47" s="61">
        <f>'P6'!H47/'P7'!$F47</f>
        <v>0.14294076328728636</v>
      </c>
      <c r="I47" s="96">
        <f>'P6'!I47/'P7'!$F47</f>
        <v>0.65909623039100917</v>
      </c>
      <c r="J47" s="61">
        <f>'P6'!J47/'P7'!$F47</f>
        <v>0.18455865136970265</v>
      </c>
      <c r="K47" s="61">
        <f>'P6'!K47/'P7'!$F47</f>
        <v>0.15634511823928823</v>
      </c>
      <c r="L47" s="96">
        <f>'P6'!L47/'P7'!$F47</f>
        <v>0.34090376960899088</v>
      </c>
      <c r="M47" s="23"/>
      <c r="O47" s="91"/>
      <c r="P47" s="91"/>
      <c r="Q47" s="97"/>
    </row>
    <row r="48" spans="1:17" ht="13" customHeight="1" x14ac:dyDescent="0.35">
      <c r="A48" s="5"/>
      <c r="B48" s="42" t="s">
        <v>54</v>
      </c>
      <c r="C48" s="42"/>
      <c r="D48" s="42"/>
      <c r="E48" s="42"/>
      <c r="F48" s="92">
        <f>'P6'!F48</f>
        <v>98955</v>
      </c>
      <c r="G48" s="61">
        <f>'P6'!G48/'P7'!$F48</f>
        <v>0.13087767166894043</v>
      </c>
      <c r="H48" s="61">
        <f>'P6'!H48/'P7'!$F48</f>
        <v>0.16413521297559497</v>
      </c>
      <c r="I48" s="96">
        <f>'P6'!I48/'P7'!$F48</f>
        <v>0.2950128846445354</v>
      </c>
      <c r="J48" s="61">
        <f>'P6'!J48/'P7'!$F48</f>
        <v>0.41978677176494367</v>
      </c>
      <c r="K48" s="61">
        <f>'P6'!K48/'P7'!$F48</f>
        <v>0.28520034359052093</v>
      </c>
      <c r="L48" s="96">
        <f>'P6'!L48/'P7'!$F48</f>
        <v>0.70498711535546466</v>
      </c>
      <c r="M48" s="23"/>
      <c r="O48" s="91"/>
      <c r="P48" s="91"/>
      <c r="Q48" s="97"/>
    </row>
    <row r="49" spans="1:17" ht="13" customHeight="1" x14ac:dyDescent="0.35">
      <c r="A49" s="5"/>
      <c r="B49" s="43" t="s">
        <v>55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22"/>
      <c r="O49" s="91"/>
      <c r="P49" s="91"/>
      <c r="Q49" s="97"/>
    </row>
    <row r="50" spans="1:17" ht="13" customHeight="1" x14ac:dyDescent="0.35">
      <c r="A50" s="5"/>
      <c r="B50" s="42" t="s">
        <v>56</v>
      </c>
      <c r="C50" s="42"/>
      <c r="D50" s="42"/>
      <c r="E50" s="42"/>
      <c r="F50" s="92">
        <f>'P6'!F50</f>
        <v>38587</v>
      </c>
      <c r="G50" s="61">
        <f>'P6'!G50/'P7'!$F50</f>
        <v>0.63961956099204398</v>
      </c>
      <c r="H50" s="61">
        <f>'P6'!H50/'P7'!$F50</f>
        <v>0.12532718272993496</v>
      </c>
      <c r="I50" s="96">
        <f>'P6'!I50/'P7'!$F50</f>
        <v>0.76494674372197891</v>
      </c>
      <c r="J50" s="61">
        <f>'P6'!J50/'P7'!$F50</f>
        <v>0.14901391660403762</v>
      </c>
      <c r="K50" s="61">
        <f>'P6'!K50/'P7'!$F50</f>
        <v>8.6039339673983473E-2</v>
      </c>
      <c r="L50" s="96">
        <f>'P6'!L50/'P7'!$F50</f>
        <v>0.23505325627802109</v>
      </c>
      <c r="M50" s="23"/>
      <c r="O50" s="91"/>
      <c r="P50" s="91"/>
      <c r="Q50" s="97"/>
    </row>
    <row r="51" spans="1:17" ht="13" customHeight="1" x14ac:dyDescent="0.35">
      <c r="A51" s="5"/>
      <c r="B51" s="42" t="s">
        <v>58</v>
      </c>
      <c r="C51" s="42"/>
      <c r="D51" s="42"/>
      <c r="E51" s="42"/>
      <c r="F51" s="92">
        <f>'P6'!F51</f>
        <v>222880</v>
      </c>
      <c r="G51" s="61">
        <f>'P6'!G51/'P7'!$F51</f>
        <v>0.52068826274228286</v>
      </c>
      <c r="H51" s="61">
        <f>'P6'!H51/'P7'!$F51</f>
        <v>0.18622128499641064</v>
      </c>
      <c r="I51" s="96">
        <f>'P6'!I51/'P7'!$F51</f>
        <v>0.70690954773869352</v>
      </c>
      <c r="J51" s="61">
        <f>'P6'!J51/'P7'!$F51</f>
        <v>0.17849066762383345</v>
      </c>
      <c r="K51" s="61">
        <f>'P6'!K51/'P7'!$F51</f>
        <v>0.11459978463747308</v>
      </c>
      <c r="L51" s="96">
        <f>'P6'!L51/'P7'!$F51</f>
        <v>0.29309045226130653</v>
      </c>
      <c r="M51" s="23"/>
      <c r="O51" s="91"/>
      <c r="P51" s="91"/>
      <c r="Q51" s="97"/>
    </row>
    <row r="52" spans="1:17" ht="13" customHeight="1" x14ac:dyDescent="0.35">
      <c r="A52" s="5"/>
      <c r="B52" s="42" t="s">
        <v>60</v>
      </c>
      <c r="C52" s="42"/>
      <c r="D52" s="42"/>
      <c r="E52" s="42"/>
      <c r="F52" s="92">
        <f>'P6'!F52</f>
        <v>43396</v>
      </c>
      <c r="G52" s="61">
        <f>'P6'!G52/'P7'!$F52</f>
        <v>0.50161305189418381</v>
      </c>
      <c r="H52" s="61">
        <f>'P6'!H52/'P7'!$F52</f>
        <v>0.23059729007281776</v>
      </c>
      <c r="I52" s="96">
        <f>'P6'!I52/'P7'!$F52</f>
        <v>0.73221034196700152</v>
      </c>
      <c r="J52" s="61">
        <f>'P6'!J52/'P7'!$F52</f>
        <v>0.14335422619596278</v>
      </c>
      <c r="K52" s="61">
        <f>'P6'!K52/'P7'!$F52</f>
        <v>0.12443543183703568</v>
      </c>
      <c r="L52" s="96">
        <f>'P6'!L52/'P7'!$F52</f>
        <v>0.26778965803299842</v>
      </c>
      <c r="M52" s="23"/>
      <c r="O52" s="91"/>
      <c r="P52" s="91"/>
      <c r="Q52" s="97"/>
    </row>
    <row r="53" spans="1:17" ht="13" customHeight="1" x14ac:dyDescent="0.35">
      <c r="A53" s="5"/>
      <c r="B53" s="42" t="s">
        <v>61</v>
      </c>
      <c r="C53" s="42"/>
      <c r="D53" s="42"/>
      <c r="E53" s="42"/>
      <c r="F53" s="92">
        <f>'P6'!F53</f>
        <v>5398</v>
      </c>
      <c r="G53" s="61">
        <f>'P6'!G53/'P7'!$F53</f>
        <v>0.9016302334197851</v>
      </c>
      <c r="H53" s="61">
        <f>'P6'!H53/'P7'!$F53</f>
        <v>6.3542052612078542E-2</v>
      </c>
      <c r="I53" s="96">
        <f>'P6'!I53/'P7'!$F53</f>
        <v>0.96517228603186367</v>
      </c>
      <c r="J53" s="61">
        <f>'P6'!J53/'P7'!$F53</f>
        <v>2.0748425342719527E-2</v>
      </c>
      <c r="K53" s="61">
        <f>'P6'!K53/'P7'!$F53</f>
        <v>1.4079288625416821E-2</v>
      </c>
      <c r="L53" s="96">
        <f>'P6'!L53/'P7'!$F53</f>
        <v>3.4827713968136345E-2</v>
      </c>
      <c r="M53" s="20"/>
      <c r="O53" s="91"/>
      <c r="P53" s="91"/>
      <c r="Q53" s="97"/>
    </row>
    <row r="54" spans="1:17" ht="13" customHeight="1" x14ac:dyDescent="0.35">
      <c r="A54" s="5"/>
      <c r="B54" s="42" t="s">
        <v>63</v>
      </c>
      <c r="C54" s="42"/>
      <c r="D54" s="42"/>
      <c r="E54" s="42"/>
      <c r="F54" s="92">
        <f>'P6'!F54</f>
        <v>5629</v>
      </c>
      <c r="G54" s="61">
        <f>'P6'!G54/'P7'!$F54</f>
        <v>0.93728903890566706</v>
      </c>
      <c r="H54" s="61">
        <f>'P6'!H54/'P7'!$F54</f>
        <v>3.1799609166814707E-2</v>
      </c>
      <c r="I54" s="96">
        <f>'P6'!I54/'P7'!$F54</f>
        <v>0.96908864807248174</v>
      </c>
      <c r="J54" s="61">
        <f>'P6'!J54/'P7'!$F54</f>
        <v>2.2561733878131107E-2</v>
      </c>
      <c r="K54" s="61">
        <f>'P6'!K54/'P7'!$F54</f>
        <v>8.3496180493871017E-3</v>
      </c>
      <c r="L54" s="96">
        <f>'P6'!L54/'P7'!$F54</f>
        <v>3.0911351927518208E-2</v>
      </c>
      <c r="M54" s="23"/>
      <c r="O54" s="91"/>
      <c r="P54" s="91"/>
      <c r="Q54" s="97"/>
    </row>
    <row r="55" spans="1:17" ht="13" customHeight="1" x14ac:dyDescent="0.35">
      <c r="A55" s="5"/>
      <c r="B55" s="43" t="s">
        <v>9</v>
      </c>
      <c r="C55" s="44"/>
      <c r="D55" s="44"/>
      <c r="E55" s="44"/>
      <c r="F55" s="94">
        <f>SUM(F15:F19,F21:F25,F27:F29,F31:F36,F38:F39,F41:F42,F44:F48,F50:F54)</f>
        <v>5513981</v>
      </c>
      <c r="G55" s="95">
        <f>'P6'!G55/'P7'!$F55</f>
        <v>0.21572979667503389</v>
      </c>
      <c r="H55" s="95">
        <f>'P6'!H55/'P7'!$F55</f>
        <v>0.26028635209297962</v>
      </c>
      <c r="I55" s="95">
        <f>'P6'!I55/'P7'!$F55</f>
        <v>0.47601614876801351</v>
      </c>
      <c r="J55" s="95">
        <f>'P6'!J55/'P7'!$F55</f>
        <v>0.29372244844514334</v>
      </c>
      <c r="K55" s="95">
        <f>'P6'!K55/'P7'!$F55</f>
        <v>0.23026140278684312</v>
      </c>
      <c r="L55" s="95">
        <f>'P6'!L55/'P7'!$F55</f>
        <v>0.52398385123198643</v>
      </c>
      <c r="M55" s="25"/>
      <c r="O55" s="91"/>
      <c r="P55" s="91"/>
      <c r="Q55" s="97"/>
    </row>
    <row r="56" spans="1:17" ht="6" customHeight="1" thickBot="1" x14ac:dyDescent="0.4">
      <c r="A56" s="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5"/>
    </row>
    <row r="57" spans="1:17" ht="12" customHeight="1" x14ac:dyDescent="0.25">
      <c r="A57" s="5"/>
      <c r="B57" s="48" t="s">
        <v>161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5"/>
    </row>
    <row r="58" spans="1:17" ht="12" customHeight="1" x14ac:dyDescent="0.25">
      <c r="A58" s="5"/>
      <c r="B58" s="47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5"/>
    </row>
    <row r="59" spans="1:17" ht="12" customHeight="1" x14ac:dyDescent="0.25">
      <c r="A59" s="5"/>
      <c r="B59" s="48" t="s">
        <v>201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5"/>
    </row>
    <row r="60" spans="1:17" ht="12" customHeight="1" x14ac:dyDescent="0.25">
      <c r="A60" s="5"/>
      <c r="B60" s="48" t="s">
        <v>198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5"/>
    </row>
    <row r="61" spans="1:17" ht="12" customHeight="1" x14ac:dyDescent="0.25">
      <c r="A61" s="5"/>
      <c r="B61" s="4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5"/>
    </row>
    <row r="62" spans="1:17" ht="12" customHeight="1" x14ac:dyDescent="0.25">
      <c r="A62" s="5"/>
      <c r="B62" s="4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5"/>
    </row>
    <row r="63" spans="1:17" ht="12" customHeight="1" x14ac:dyDescent="0.25">
      <c r="A63" s="5"/>
      <c r="B63" s="4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5"/>
    </row>
    <row r="64" spans="1:17" ht="12" customHeight="1" x14ac:dyDescent="0.25">
      <c r="A64" s="5"/>
      <c r="B64" s="4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5"/>
    </row>
    <row r="65" spans="1:13" ht="6" customHeight="1" x14ac:dyDescent="0.35">
      <c r="A65" s="5"/>
      <c r="B65" s="28"/>
      <c r="C65" s="28"/>
      <c r="D65" s="28"/>
      <c r="E65" s="28"/>
      <c r="F65" s="28"/>
      <c r="G65" s="49"/>
      <c r="H65" s="49"/>
      <c r="I65" s="49"/>
      <c r="J65" s="49"/>
      <c r="K65" s="49"/>
      <c r="L65" s="49"/>
      <c r="M65" s="35"/>
    </row>
    <row r="66" spans="1:13" ht="12" customHeight="1" x14ac:dyDescent="0.35">
      <c r="A66" s="5"/>
      <c r="B66" s="5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5"/>
    </row>
    <row r="67" spans="1:13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5"/>
    </row>
    <row r="68" spans="1:13" ht="12" customHeight="1" x14ac:dyDescent="0.35">
      <c r="A68" s="5"/>
      <c r="B68" s="50"/>
      <c r="C68" s="51"/>
      <c r="D68" s="28"/>
      <c r="E68" s="28"/>
      <c r="F68" s="28"/>
      <c r="G68" s="28"/>
      <c r="H68" s="28"/>
      <c r="I68" s="28"/>
      <c r="J68" s="28"/>
      <c r="K68" s="28"/>
      <c r="L68" s="28"/>
      <c r="M68" s="5"/>
    </row>
    <row r="69" spans="1:13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5"/>
    </row>
    <row r="70" spans="1:13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5"/>
    </row>
    <row r="71" spans="1:13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5"/>
    </row>
    <row r="72" spans="1:13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5"/>
    </row>
    <row r="73" spans="1:13" ht="12" customHeight="1" x14ac:dyDescent="0.35"/>
    <row r="74" spans="1:13" ht="12" customHeight="1" x14ac:dyDescent="0.35"/>
    <row r="75" spans="1:13" ht="12" customHeight="1" x14ac:dyDescent="0.35"/>
    <row r="76" spans="1:13" ht="12" customHeight="1" x14ac:dyDescent="0.35"/>
    <row r="77" spans="1:13" ht="12" customHeight="1" x14ac:dyDescent="0.35"/>
    <row r="78" spans="1:13" ht="12" customHeight="1" x14ac:dyDescent="0.35"/>
    <row r="79" spans="1:13" ht="13" customHeight="1" x14ac:dyDescent="0.35"/>
    <row r="209" spans="5:19" x14ac:dyDescent="0.35"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5:19" x14ac:dyDescent="0.35"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5:19" x14ac:dyDescent="0.35"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5:19" x14ac:dyDescent="0.35"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5:19" x14ac:dyDescent="0.35"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5:19" x14ac:dyDescent="0.35"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5:19" x14ac:dyDescent="0.35"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5:19" x14ac:dyDescent="0.35"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7"/>
    </row>
    <row r="217" spans="5:19" x14ac:dyDescent="0.35">
      <c r="E217" s="18"/>
      <c r="F217" s="1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8"/>
      <c r="R217" s="18"/>
      <c r="S217" s="18"/>
    </row>
    <row r="218" spans="5:19" x14ac:dyDescent="0.35">
      <c r="E218" s="18"/>
      <c r="F218" s="18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8"/>
      <c r="R218" s="18"/>
      <c r="S218" s="18"/>
    </row>
    <row r="219" spans="5:19" x14ac:dyDescent="0.35">
      <c r="E219" s="18"/>
      <c r="F219" s="18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8"/>
      <c r="R219" s="18"/>
      <c r="S219" s="18"/>
    </row>
    <row r="220" spans="5:19" x14ac:dyDescent="0.35">
      <c r="E220" s="18"/>
      <c r="F220" s="18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8"/>
      <c r="R220" s="18"/>
      <c r="S220" s="18"/>
    </row>
    <row r="221" spans="5:19" x14ac:dyDescent="0.35">
      <c r="E221" s="18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8"/>
      <c r="R221" s="18"/>
      <c r="S221" s="18"/>
    </row>
    <row r="222" spans="5:19" x14ac:dyDescent="0.35">
      <c r="E222" s="18"/>
      <c r="F222" s="18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8"/>
      <c r="R222" s="18"/>
      <c r="S222" s="18"/>
    </row>
    <row r="223" spans="5:19" x14ac:dyDescent="0.35">
      <c r="E223" s="18"/>
      <c r="F223" s="18"/>
      <c r="G223" s="17"/>
      <c r="H223" s="17"/>
      <c r="I223" s="17"/>
      <c r="J223" s="17"/>
      <c r="K223" s="17"/>
      <c r="L223" s="17"/>
      <c r="M223" s="17"/>
      <c r="N223" s="17"/>
      <c r="O223" s="16"/>
      <c r="P223" s="16"/>
      <c r="Q223" s="18"/>
      <c r="R223" s="18"/>
      <c r="S223" s="18"/>
    </row>
    <row r="224" spans="5:19" x14ac:dyDescent="0.2">
      <c r="E224" s="18"/>
      <c r="F224" s="18"/>
      <c r="G224" s="17"/>
      <c r="H224" s="53">
        <v>314585</v>
      </c>
      <c r="I224" s="53">
        <v>372586</v>
      </c>
      <c r="J224" s="53">
        <v>139342</v>
      </c>
      <c r="K224" s="53">
        <v>0</v>
      </c>
      <c r="L224" s="53">
        <f>SUM(H224:K224)</f>
        <v>826513</v>
      </c>
      <c r="M224" s="54"/>
      <c r="N224" s="17"/>
      <c r="O224" s="16"/>
      <c r="P224" s="16"/>
      <c r="Q224" s="18"/>
      <c r="R224" s="18"/>
      <c r="S224" s="18"/>
    </row>
    <row r="225" spans="5:19" x14ac:dyDescent="0.35">
      <c r="E225" s="18"/>
      <c r="F225" s="18"/>
      <c r="G225" s="17"/>
      <c r="H225" s="17"/>
      <c r="I225" s="17"/>
      <c r="J225" s="17"/>
      <c r="K225" s="17"/>
      <c r="L225" s="17"/>
      <c r="M225" s="17"/>
      <c r="N225" s="17"/>
      <c r="O225" s="16"/>
      <c r="P225" s="16"/>
      <c r="Q225" s="18"/>
      <c r="R225" s="18"/>
      <c r="S225" s="18"/>
    </row>
    <row r="226" spans="5:19" x14ac:dyDescent="0.35">
      <c r="E226" s="18"/>
      <c r="F226" s="18"/>
      <c r="G226" s="17"/>
      <c r="H226" s="17"/>
      <c r="I226" s="17"/>
      <c r="J226" s="17"/>
      <c r="K226" s="17"/>
      <c r="L226" s="17"/>
      <c r="M226" s="17"/>
      <c r="N226" s="17"/>
      <c r="O226" s="16"/>
      <c r="P226" s="16"/>
      <c r="Q226" s="18"/>
      <c r="R226" s="18"/>
      <c r="S226" s="18"/>
    </row>
    <row r="227" spans="5:19" x14ac:dyDescent="0.35">
      <c r="E227" s="18"/>
      <c r="F227" s="18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8"/>
      <c r="R227" s="18"/>
      <c r="S227" s="18"/>
    </row>
    <row r="228" spans="5:19" x14ac:dyDescent="0.35">
      <c r="E228" s="18"/>
      <c r="F228" s="1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8"/>
      <c r="R228" s="18"/>
      <c r="S228" s="18"/>
    </row>
    <row r="229" spans="5:19" x14ac:dyDescent="0.35">
      <c r="G229" s="16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6"/>
    </row>
    <row r="230" spans="5:19" x14ac:dyDescent="0.35">
      <c r="G230" s="16"/>
      <c r="H230" s="17"/>
      <c r="I230" s="17"/>
      <c r="J230" s="17"/>
      <c r="K230" s="17"/>
      <c r="L230" s="17"/>
      <c r="M230" s="17"/>
      <c r="N230" s="17"/>
      <c r="O230" s="17"/>
      <c r="P230" s="16"/>
      <c r="Q230" s="16"/>
      <c r="R230" s="16"/>
    </row>
    <row r="231" spans="5:19" x14ac:dyDescent="0.35">
      <c r="G231" s="16"/>
      <c r="H231" s="17"/>
      <c r="I231" s="17"/>
      <c r="J231" s="17"/>
      <c r="K231" s="17"/>
      <c r="L231" s="17"/>
      <c r="M231" s="17"/>
      <c r="N231" s="17"/>
      <c r="O231" s="17"/>
      <c r="P231" s="16"/>
      <c r="Q231" s="16"/>
      <c r="R231" s="16"/>
    </row>
    <row r="232" spans="5:19" x14ac:dyDescent="0.35">
      <c r="G232" s="16"/>
      <c r="H232" s="17"/>
      <c r="I232" s="17"/>
      <c r="J232" s="17"/>
      <c r="K232" s="17"/>
      <c r="L232" s="17"/>
      <c r="M232" s="17"/>
      <c r="N232" s="17"/>
      <c r="O232" s="17"/>
      <c r="P232" s="16"/>
      <c r="Q232" s="16"/>
      <c r="R232" s="16"/>
    </row>
    <row r="233" spans="5:19" x14ac:dyDescent="0.35"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5:19" x14ac:dyDescent="0.35"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</sheetData>
  <mergeCells count="3">
    <mergeCell ref="F12:F13"/>
    <mergeCell ref="G12:I12"/>
    <mergeCell ref="J12:L12"/>
  </mergeCells>
  <conditionalFormatting sqref="F15:L19">
    <cfRule type="expression" dxfId="246" priority="19" stopIfTrue="1">
      <formula>F15=""</formula>
    </cfRule>
  </conditionalFormatting>
  <conditionalFormatting sqref="F21:L25 F27:L29 F31:L36 F38:L39 F41:L42 F44:L48 F50:L54">
    <cfRule type="expression" dxfId="245" priority="10" stopIfTrue="1">
      <formula>F21=""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F38:L39 H55:L55 F21:L25 F47:L52 F15:L19 F31:L36 F27:L27 F29 F54:L54 F53 F41:L45 F28 F46 G28:L28 G46:L46 G29:L29 G53:L53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590F-21F4-4B6B-A890-AA70D06A5C70}">
  <dimension ref="A1:S233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6" width="9.1796875" style="7" customWidth="1"/>
    <col min="7" max="12" width="9.54296875" style="7" customWidth="1"/>
    <col min="13" max="14" width="5.26953125" style="7" customWidth="1"/>
    <col min="15" max="15" width="9.1796875" style="7" bestFit="1" customWidth="1"/>
    <col min="16" max="16" width="9.54296875" style="7" bestFit="1" customWidth="1"/>
    <col min="17" max="16384" width="8.7265625" style="7"/>
  </cols>
  <sheetData>
    <row r="1" spans="1:17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19"/>
      <c r="P1" s="19"/>
    </row>
    <row r="2" spans="1:17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19"/>
      <c r="P2" s="19"/>
    </row>
    <row r="3" spans="1:17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19"/>
      <c r="P3" s="19"/>
    </row>
    <row r="4" spans="1:17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18"/>
    </row>
    <row r="5" spans="1:17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</row>
    <row r="7" spans="1:17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7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7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ht="18.75" customHeight="1" x14ac:dyDescent="0.35">
      <c r="A10" s="5"/>
      <c r="B10" s="37" t="s">
        <v>142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26"/>
    </row>
    <row r="11" spans="1:17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"/>
    </row>
    <row r="12" spans="1:17" ht="14.25" customHeight="1" x14ac:dyDescent="0.35">
      <c r="A12" s="5"/>
      <c r="B12" s="30"/>
      <c r="C12" s="30"/>
      <c r="D12" s="30"/>
      <c r="E12" s="30"/>
      <c r="F12" s="134" t="s">
        <v>97</v>
      </c>
      <c r="G12" s="131" t="s">
        <v>106</v>
      </c>
      <c r="H12" s="132"/>
      <c r="I12" s="131" t="s">
        <v>107</v>
      </c>
      <c r="J12" s="132"/>
      <c r="K12" s="132"/>
      <c r="L12" s="132"/>
      <c r="M12" s="6"/>
    </row>
    <row r="13" spans="1:17" ht="26" x14ac:dyDescent="0.35">
      <c r="A13" s="5"/>
      <c r="B13" s="63" t="s">
        <v>6</v>
      </c>
      <c r="C13" s="40"/>
      <c r="D13" s="40"/>
      <c r="E13" s="40"/>
      <c r="F13" s="135"/>
      <c r="G13" s="64" t="s">
        <v>108</v>
      </c>
      <c r="H13" s="65" t="s">
        <v>109</v>
      </c>
      <c r="I13" s="65" t="s">
        <v>110</v>
      </c>
      <c r="J13" s="65" t="s">
        <v>111</v>
      </c>
      <c r="K13" s="65" t="s">
        <v>112</v>
      </c>
      <c r="L13" s="66" t="s">
        <v>113</v>
      </c>
      <c r="M13" s="27"/>
    </row>
    <row r="14" spans="1:17" ht="13" customHeight="1" x14ac:dyDescent="0.35">
      <c r="A14" s="5"/>
      <c r="B14" s="43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24"/>
    </row>
    <row r="15" spans="1:17" ht="13" customHeight="1" x14ac:dyDescent="0.35">
      <c r="A15" s="5"/>
      <c r="B15" s="42" t="s">
        <v>11</v>
      </c>
      <c r="C15" s="42"/>
      <c r="D15" s="42"/>
      <c r="E15" s="42"/>
      <c r="F15" s="92">
        <f>G15+K15</f>
        <v>231023</v>
      </c>
      <c r="G15" s="36">
        <v>189172</v>
      </c>
      <c r="H15" s="96">
        <f>G15/F15</f>
        <v>0.81884487691701691</v>
      </c>
      <c r="I15" s="36">
        <v>10931</v>
      </c>
      <c r="J15" s="36">
        <v>30920</v>
      </c>
      <c r="K15" s="60">
        <f>I15+J15</f>
        <v>41851</v>
      </c>
      <c r="L15" s="96">
        <f>K15/F15</f>
        <v>0.18115512308298307</v>
      </c>
      <c r="M15" s="23"/>
      <c r="O15" s="91"/>
      <c r="P15" s="91"/>
      <c r="Q15" s="97"/>
    </row>
    <row r="16" spans="1:17" ht="13" customHeight="1" x14ac:dyDescent="0.35">
      <c r="A16" s="5"/>
      <c r="B16" s="42" t="s">
        <v>12</v>
      </c>
      <c r="C16" s="42"/>
      <c r="D16" s="42"/>
      <c r="E16" s="42"/>
      <c r="F16" s="92">
        <f>G16+K16</f>
        <v>5148</v>
      </c>
      <c r="G16" s="36">
        <v>3577</v>
      </c>
      <c r="H16" s="96">
        <f>G16/F16</f>
        <v>0.69483294483294489</v>
      </c>
      <c r="I16" s="36">
        <v>854</v>
      </c>
      <c r="J16" s="59">
        <v>717</v>
      </c>
      <c r="K16" s="60">
        <f>I16+J16</f>
        <v>1571</v>
      </c>
      <c r="L16" s="96">
        <f>K16/F16</f>
        <v>0.30516705516705517</v>
      </c>
      <c r="M16" s="23"/>
      <c r="O16" s="91"/>
      <c r="P16" s="91"/>
      <c r="Q16" s="97"/>
    </row>
    <row r="17" spans="1:17" ht="13" customHeight="1" x14ac:dyDescent="0.35">
      <c r="A17" s="5"/>
      <c r="B17" s="42" t="s">
        <v>13</v>
      </c>
      <c r="C17" s="42"/>
      <c r="D17" s="42"/>
      <c r="E17" s="42"/>
      <c r="F17" s="92">
        <f>G17+K17</f>
        <v>4025</v>
      </c>
      <c r="G17" s="36">
        <v>2867</v>
      </c>
      <c r="H17" s="96">
        <f>G17/F17</f>
        <v>0.71229813664596275</v>
      </c>
      <c r="I17" s="36">
        <v>722</v>
      </c>
      <c r="J17" s="59">
        <v>436</v>
      </c>
      <c r="K17" s="60">
        <f>I17+J17</f>
        <v>1158</v>
      </c>
      <c r="L17" s="96">
        <f>K17/F17</f>
        <v>0.28770186335403725</v>
      </c>
      <c r="M17" s="23"/>
      <c r="O17" s="91"/>
      <c r="P17" s="91"/>
      <c r="Q17" s="97"/>
    </row>
    <row r="18" spans="1:17" ht="13" customHeight="1" x14ac:dyDescent="0.35">
      <c r="A18" s="5"/>
      <c r="B18" s="42" t="s">
        <v>15</v>
      </c>
      <c r="C18" s="42"/>
      <c r="D18" s="42"/>
      <c r="E18" s="42"/>
      <c r="F18" s="92">
        <f>G18+K18</f>
        <v>11423</v>
      </c>
      <c r="G18" s="36">
        <v>6133</v>
      </c>
      <c r="H18" s="96">
        <f>G18/F18</f>
        <v>0.53689923837870968</v>
      </c>
      <c r="I18" s="36">
        <v>3686</v>
      </c>
      <c r="J18" s="59">
        <v>1604</v>
      </c>
      <c r="K18" s="60">
        <f>I18+J18</f>
        <v>5290</v>
      </c>
      <c r="L18" s="96">
        <f>K18/F18</f>
        <v>0.46310076162129038</v>
      </c>
      <c r="M18" s="23"/>
      <c r="O18" s="91"/>
      <c r="P18" s="91"/>
      <c r="Q18" s="97"/>
    </row>
    <row r="19" spans="1:17" ht="13" customHeight="1" x14ac:dyDescent="0.35">
      <c r="A19" s="5"/>
      <c r="B19" s="42" t="s">
        <v>17</v>
      </c>
      <c r="C19" s="42"/>
      <c r="D19" s="42"/>
      <c r="E19" s="42"/>
      <c r="F19" s="92">
        <f>G19+K19</f>
        <v>27868</v>
      </c>
      <c r="G19" s="36">
        <v>23156</v>
      </c>
      <c r="H19" s="96">
        <f>G19/F19</f>
        <v>0.83091718099612455</v>
      </c>
      <c r="I19" s="36">
        <v>1484</v>
      </c>
      <c r="J19" s="59">
        <v>3228</v>
      </c>
      <c r="K19" s="60">
        <f>I19+J19</f>
        <v>4712</v>
      </c>
      <c r="L19" s="96">
        <f>K19/F19</f>
        <v>0.16908281900387542</v>
      </c>
      <c r="M19" s="23"/>
      <c r="O19" s="91"/>
      <c r="P19" s="91"/>
      <c r="Q19" s="97"/>
    </row>
    <row r="20" spans="1:17" ht="13" customHeight="1" x14ac:dyDescent="0.35">
      <c r="A20" s="5"/>
      <c r="B20" s="43" t="s">
        <v>19</v>
      </c>
      <c r="C20" s="44"/>
      <c r="D20" s="44"/>
      <c r="E20" s="44"/>
      <c r="F20" s="44"/>
      <c r="G20" s="44"/>
      <c r="H20" s="44"/>
      <c r="I20" s="44"/>
      <c r="J20" s="70"/>
      <c r="K20" s="70"/>
      <c r="L20" s="70"/>
      <c r="M20" s="24"/>
      <c r="O20" s="91"/>
      <c r="P20" s="91"/>
      <c r="Q20" s="97"/>
    </row>
    <row r="21" spans="1:17" ht="13" customHeight="1" x14ac:dyDescent="0.35">
      <c r="A21" s="5"/>
      <c r="B21" s="42" t="s">
        <v>20</v>
      </c>
      <c r="C21" s="42"/>
      <c r="D21" s="42"/>
      <c r="E21" s="42"/>
      <c r="F21" s="92">
        <f>G21+K21</f>
        <v>137683</v>
      </c>
      <c r="G21" s="36">
        <v>104687</v>
      </c>
      <c r="H21" s="96">
        <f>G21/F21</f>
        <v>0.76034804587349203</v>
      </c>
      <c r="I21" s="36">
        <v>13104</v>
      </c>
      <c r="J21" s="59">
        <v>19892</v>
      </c>
      <c r="K21" s="60">
        <f>I21+J21</f>
        <v>32996</v>
      </c>
      <c r="L21" s="96">
        <f>K21/F21</f>
        <v>0.239651954126508</v>
      </c>
      <c r="M21" s="23"/>
      <c r="O21" s="91"/>
      <c r="P21" s="91"/>
      <c r="Q21" s="97"/>
    </row>
    <row r="22" spans="1:17" ht="13" customHeight="1" x14ac:dyDescent="0.35">
      <c r="A22" s="5"/>
      <c r="B22" s="42" t="s">
        <v>22</v>
      </c>
      <c r="C22" s="42"/>
      <c r="D22" s="42"/>
      <c r="E22" s="42"/>
      <c r="F22" s="92">
        <f>G22+K22</f>
        <v>13448</v>
      </c>
      <c r="G22" s="36">
        <v>10328</v>
      </c>
      <c r="H22" s="96">
        <f>G22/F22</f>
        <v>0.76799524092801907</v>
      </c>
      <c r="I22" s="36">
        <v>1086</v>
      </c>
      <c r="J22" s="59">
        <v>2034</v>
      </c>
      <c r="K22" s="60">
        <f>I22+J22</f>
        <v>3120</v>
      </c>
      <c r="L22" s="96">
        <f>K22/F22</f>
        <v>0.23200475907198095</v>
      </c>
      <c r="M22" s="23"/>
      <c r="O22" s="91"/>
      <c r="P22" s="91"/>
      <c r="Q22" s="97"/>
    </row>
    <row r="23" spans="1:17" ht="13" customHeight="1" x14ac:dyDescent="0.35">
      <c r="A23" s="5"/>
      <c r="B23" s="42" t="s">
        <v>23</v>
      </c>
      <c r="C23" s="42"/>
      <c r="D23" s="42"/>
      <c r="E23" s="42"/>
      <c r="F23" s="92">
        <f>G23+K23</f>
        <v>203634</v>
      </c>
      <c r="G23" s="36">
        <v>178361</v>
      </c>
      <c r="H23" s="96">
        <f>G23/F23</f>
        <v>0.87589007729554003</v>
      </c>
      <c r="I23" s="36">
        <v>11305</v>
      </c>
      <c r="J23" s="59">
        <v>13968</v>
      </c>
      <c r="K23" s="60">
        <f>I23+J23</f>
        <v>25273</v>
      </c>
      <c r="L23" s="96">
        <f>K23/F23</f>
        <v>0.12410992270445996</v>
      </c>
      <c r="M23" s="23"/>
      <c r="O23" s="91"/>
      <c r="P23" s="91"/>
      <c r="Q23" s="97"/>
    </row>
    <row r="24" spans="1:17" ht="13" customHeight="1" x14ac:dyDescent="0.35">
      <c r="A24" s="5"/>
      <c r="B24" s="42" t="s">
        <v>24</v>
      </c>
      <c r="C24" s="42"/>
      <c r="D24" s="42"/>
      <c r="E24" s="42"/>
      <c r="F24" s="92">
        <f>G24+K24</f>
        <v>3826</v>
      </c>
      <c r="G24" s="36">
        <v>3624</v>
      </c>
      <c r="H24" s="96">
        <f>G24/F24</f>
        <v>0.94720334553058028</v>
      </c>
      <c r="I24" s="36">
        <v>17</v>
      </c>
      <c r="J24" s="59">
        <v>185</v>
      </c>
      <c r="K24" s="60">
        <f>I24+J24</f>
        <v>202</v>
      </c>
      <c r="L24" s="96">
        <f>K24/F24</f>
        <v>5.2796654469419758E-2</v>
      </c>
      <c r="M24" s="23"/>
      <c r="O24" s="91"/>
      <c r="P24" s="91"/>
      <c r="Q24" s="97"/>
    </row>
    <row r="25" spans="1:17" ht="13" customHeight="1" x14ac:dyDescent="0.35">
      <c r="A25" s="5"/>
      <c r="B25" s="42" t="s">
        <v>26</v>
      </c>
      <c r="C25" s="42"/>
      <c r="D25" s="42"/>
      <c r="E25" s="42"/>
      <c r="F25" s="92">
        <f>G25+K25</f>
        <v>4994</v>
      </c>
      <c r="G25" s="36">
        <v>3191</v>
      </c>
      <c r="H25" s="96">
        <f>G25/F25</f>
        <v>0.6389667601121346</v>
      </c>
      <c r="I25" s="36">
        <v>1125</v>
      </c>
      <c r="J25" s="59">
        <v>678</v>
      </c>
      <c r="K25" s="60">
        <f>I25+J25</f>
        <v>1803</v>
      </c>
      <c r="L25" s="96">
        <f>K25/F25</f>
        <v>0.36103323988786545</v>
      </c>
      <c r="M25" s="23"/>
      <c r="O25" s="91"/>
      <c r="P25" s="91"/>
      <c r="Q25" s="97"/>
    </row>
    <row r="26" spans="1:17" ht="13" customHeight="1" x14ac:dyDescent="0.35">
      <c r="A26" s="5"/>
      <c r="B26" s="43" t="s">
        <v>28</v>
      </c>
      <c r="C26" s="44"/>
      <c r="D26" s="44"/>
      <c r="E26" s="44"/>
      <c r="F26" s="44"/>
      <c r="G26" s="44"/>
      <c r="H26" s="44"/>
      <c r="I26" s="44"/>
      <c r="J26" s="70"/>
      <c r="K26" s="70"/>
      <c r="L26" s="70"/>
      <c r="M26" s="24"/>
      <c r="O26" s="91"/>
      <c r="P26" s="91"/>
      <c r="Q26" s="97"/>
    </row>
    <row r="27" spans="1:17" ht="13" customHeight="1" x14ac:dyDescent="0.35">
      <c r="A27" s="5"/>
      <c r="B27" s="42" t="s">
        <v>29</v>
      </c>
      <c r="C27" s="42"/>
      <c r="D27" s="42"/>
      <c r="E27" s="42"/>
      <c r="F27" s="92">
        <f>G27+K27</f>
        <v>223830</v>
      </c>
      <c r="G27" s="36">
        <v>151431</v>
      </c>
      <c r="H27" s="96">
        <f>G27/F27</f>
        <v>0.6765446991019971</v>
      </c>
      <c r="I27" s="36">
        <v>7899</v>
      </c>
      <c r="J27" s="59">
        <v>64500</v>
      </c>
      <c r="K27" s="60">
        <f>I27+J27</f>
        <v>72399</v>
      </c>
      <c r="L27" s="96">
        <f>K27/F27</f>
        <v>0.32345530089800295</v>
      </c>
      <c r="M27" s="23"/>
      <c r="O27" s="91"/>
      <c r="P27" s="91"/>
      <c r="Q27" s="97"/>
    </row>
    <row r="28" spans="1:17" ht="13" customHeight="1" x14ac:dyDescent="0.35">
      <c r="A28" s="5"/>
      <c r="B28" s="42" t="s">
        <v>157</v>
      </c>
      <c r="C28" s="42"/>
      <c r="D28" s="42"/>
      <c r="E28" s="42"/>
      <c r="F28" s="93">
        <f>G28+K28</f>
        <v>5530</v>
      </c>
      <c r="G28" s="36">
        <v>4544</v>
      </c>
      <c r="H28" s="96">
        <f>G28/F28</f>
        <v>0.82169981916817358</v>
      </c>
      <c r="I28" s="36">
        <v>268</v>
      </c>
      <c r="J28" s="36">
        <v>718</v>
      </c>
      <c r="K28" s="60">
        <f>I28+J28</f>
        <v>986</v>
      </c>
      <c r="L28" s="96">
        <f>K28/F28</f>
        <v>0.17830018083182639</v>
      </c>
      <c r="M28" s="23"/>
      <c r="O28" s="91"/>
      <c r="P28" s="91"/>
      <c r="Q28" s="97"/>
    </row>
    <row r="29" spans="1:17" ht="13" customHeight="1" x14ac:dyDescent="0.35">
      <c r="A29" s="5"/>
      <c r="B29" s="42" t="s">
        <v>199</v>
      </c>
      <c r="C29" s="42"/>
      <c r="D29" s="42"/>
      <c r="E29" s="42"/>
      <c r="F29" s="92">
        <f>G29+K29</f>
        <v>587633</v>
      </c>
      <c r="G29" s="36">
        <v>482868</v>
      </c>
      <c r="H29" s="96">
        <f>G29/F29</f>
        <v>0.8217169559912394</v>
      </c>
      <c r="I29" s="36">
        <v>28316</v>
      </c>
      <c r="J29" s="59">
        <v>76449</v>
      </c>
      <c r="K29" s="60">
        <f>I29+J29</f>
        <v>104765</v>
      </c>
      <c r="L29" s="96">
        <f>K29/F29</f>
        <v>0.17828304400876058</v>
      </c>
      <c r="M29" s="23"/>
      <c r="O29" s="91"/>
      <c r="P29" s="91"/>
      <c r="Q29" s="97"/>
    </row>
    <row r="30" spans="1:17" ht="13" customHeight="1" x14ac:dyDescent="0.35">
      <c r="A30" s="5"/>
      <c r="B30" s="43" t="s">
        <v>31</v>
      </c>
      <c r="C30" s="43"/>
      <c r="D30" s="43"/>
      <c r="E30" s="43"/>
      <c r="F30" s="43"/>
      <c r="G30" s="43"/>
      <c r="H30" s="43"/>
      <c r="I30" s="43"/>
      <c r="J30" s="72"/>
      <c r="K30" s="72"/>
      <c r="L30" s="72"/>
      <c r="M30" s="22"/>
      <c r="O30" s="91"/>
      <c r="P30" s="91"/>
      <c r="Q30" s="97"/>
    </row>
    <row r="31" spans="1:17" ht="13" customHeight="1" x14ac:dyDescent="0.35">
      <c r="A31" s="5"/>
      <c r="B31" s="42" t="s">
        <v>200</v>
      </c>
      <c r="C31" s="42"/>
      <c r="D31" s="42"/>
      <c r="E31" s="42"/>
      <c r="F31" s="92">
        <f t="shared" ref="F31:F36" si="0">G31+K31</f>
        <v>2725378</v>
      </c>
      <c r="G31" s="36">
        <v>2329495</v>
      </c>
      <c r="H31" s="116">
        <f t="shared" ref="H31:H36" si="1">G31/F31</f>
        <v>0.854741984414639</v>
      </c>
      <c r="I31" s="36">
        <v>76427</v>
      </c>
      <c r="J31" s="36">
        <v>319456</v>
      </c>
      <c r="K31" s="60">
        <f t="shared" ref="K31:K36" si="2">I31+J31</f>
        <v>395883</v>
      </c>
      <c r="L31" s="116">
        <f t="shared" ref="L31:L36" si="3">K31/F31</f>
        <v>0.145258015585361</v>
      </c>
      <c r="M31" s="23"/>
      <c r="O31" s="91"/>
      <c r="P31" s="91"/>
      <c r="Q31" s="97"/>
    </row>
    <row r="32" spans="1:17" ht="13" customHeight="1" x14ac:dyDescent="0.35">
      <c r="A32" s="5"/>
      <c r="B32" s="42" t="s">
        <v>32</v>
      </c>
      <c r="C32" s="42"/>
      <c r="D32" s="42"/>
      <c r="E32" s="42"/>
      <c r="F32" s="92">
        <f t="shared" si="0"/>
        <v>9975</v>
      </c>
      <c r="G32" s="36">
        <v>6862</v>
      </c>
      <c r="H32" s="96">
        <f t="shared" si="1"/>
        <v>0.68791979949874682</v>
      </c>
      <c r="I32" s="36">
        <v>638</v>
      </c>
      <c r="J32" s="59">
        <v>2475</v>
      </c>
      <c r="K32" s="60">
        <f t="shared" si="2"/>
        <v>3113</v>
      </c>
      <c r="L32" s="96">
        <f t="shared" si="3"/>
        <v>0.31208020050125312</v>
      </c>
      <c r="M32" s="23"/>
      <c r="O32" s="91"/>
      <c r="P32" s="91"/>
      <c r="Q32" s="97"/>
    </row>
    <row r="33" spans="1:17" ht="13" customHeight="1" x14ac:dyDescent="0.35">
      <c r="A33" s="5"/>
      <c r="B33" s="42" t="s">
        <v>34</v>
      </c>
      <c r="C33" s="42"/>
      <c r="D33" s="42"/>
      <c r="E33" s="42"/>
      <c r="F33" s="92">
        <f t="shared" si="0"/>
        <v>4072</v>
      </c>
      <c r="G33" s="36">
        <v>1900</v>
      </c>
      <c r="H33" s="96">
        <f t="shared" si="1"/>
        <v>0.46660117878192536</v>
      </c>
      <c r="I33" s="36">
        <v>1365</v>
      </c>
      <c r="J33" s="59">
        <v>807</v>
      </c>
      <c r="K33" s="60">
        <f t="shared" si="2"/>
        <v>2172</v>
      </c>
      <c r="L33" s="96">
        <f t="shared" si="3"/>
        <v>0.53339882121807469</v>
      </c>
      <c r="M33" s="23"/>
      <c r="O33" s="91"/>
      <c r="P33" s="91"/>
      <c r="Q33" s="97"/>
    </row>
    <row r="34" spans="1:17" ht="13" customHeight="1" x14ac:dyDescent="0.35">
      <c r="A34" s="5"/>
      <c r="B34" s="42" t="s">
        <v>36</v>
      </c>
      <c r="C34" s="42"/>
      <c r="D34" s="42"/>
      <c r="E34" s="42"/>
      <c r="F34" s="92">
        <f t="shared" si="0"/>
        <v>2489</v>
      </c>
      <c r="G34" s="36">
        <v>1028</v>
      </c>
      <c r="H34" s="96">
        <f t="shared" si="1"/>
        <v>0.41301727601446364</v>
      </c>
      <c r="I34" s="36">
        <v>832</v>
      </c>
      <c r="J34" s="59">
        <v>629</v>
      </c>
      <c r="K34" s="60">
        <f t="shared" si="2"/>
        <v>1461</v>
      </c>
      <c r="L34" s="96">
        <f t="shared" si="3"/>
        <v>0.58698272398553641</v>
      </c>
      <c r="M34" s="23"/>
      <c r="O34" s="91"/>
      <c r="P34" s="91"/>
      <c r="Q34" s="97"/>
    </row>
    <row r="35" spans="1:17" ht="13" customHeight="1" x14ac:dyDescent="0.35">
      <c r="A35" s="5"/>
      <c r="B35" s="42" t="s">
        <v>37</v>
      </c>
      <c r="C35" s="42"/>
      <c r="D35" s="42"/>
      <c r="E35" s="42"/>
      <c r="F35" s="92">
        <f t="shared" si="0"/>
        <v>114833</v>
      </c>
      <c r="G35" s="36">
        <v>105082</v>
      </c>
      <c r="H35" s="96">
        <f t="shared" si="1"/>
        <v>0.91508538486323621</v>
      </c>
      <c r="I35" s="36">
        <v>8136</v>
      </c>
      <c r="J35" s="59">
        <v>1615</v>
      </c>
      <c r="K35" s="60">
        <f t="shared" si="2"/>
        <v>9751</v>
      </c>
      <c r="L35" s="96">
        <f t="shared" si="3"/>
        <v>8.4914615136763821E-2</v>
      </c>
      <c r="M35" s="23"/>
      <c r="O35" s="91"/>
      <c r="P35" s="91"/>
      <c r="Q35" s="97"/>
    </row>
    <row r="36" spans="1:17" ht="13" customHeight="1" x14ac:dyDescent="0.35">
      <c r="A36" s="5"/>
      <c r="B36" s="42" t="s">
        <v>38</v>
      </c>
      <c r="C36" s="42"/>
      <c r="D36" s="42"/>
      <c r="E36" s="42"/>
      <c r="F36" s="92">
        <f t="shared" si="0"/>
        <v>72118</v>
      </c>
      <c r="G36" s="36">
        <v>65961</v>
      </c>
      <c r="H36" s="96">
        <f t="shared" si="1"/>
        <v>0.91462602956266115</v>
      </c>
      <c r="I36" s="36">
        <v>5297</v>
      </c>
      <c r="J36" s="59">
        <v>860</v>
      </c>
      <c r="K36" s="60">
        <f t="shared" si="2"/>
        <v>6157</v>
      </c>
      <c r="L36" s="96">
        <f t="shared" si="3"/>
        <v>8.5373970437338811E-2</v>
      </c>
      <c r="M36" s="23"/>
      <c r="O36" s="91"/>
      <c r="P36" s="91"/>
      <c r="Q36" s="97"/>
    </row>
    <row r="37" spans="1:17" ht="13" customHeight="1" x14ac:dyDescent="0.35">
      <c r="A37" s="5"/>
      <c r="B37" s="43" t="s">
        <v>39</v>
      </c>
      <c r="C37" s="43"/>
      <c r="D37" s="43"/>
      <c r="E37" s="43"/>
      <c r="F37" s="43"/>
      <c r="G37" s="43"/>
      <c r="H37" s="43"/>
      <c r="I37" s="43"/>
      <c r="J37" s="72"/>
      <c r="K37" s="72"/>
      <c r="L37" s="72"/>
      <c r="M37" s="22"/>
      <c r="O37" s="91"/>
      <c r="P37" s="91"/>
      <c r="Q37" s="97"/>
    </row>
    <row r="38" spans="1:17" ht="13" customHeight="1" x14ac:dyDescent="0.35">
      <c r="A38" s="5"/>
      <c r="B38" s="42" t="s">
        <v>40</v>
      </c>
      <c r="C38" s="42"/>
      <c r="D38" s="42"/>
      <c r="E38" s="42"/>
      <c r="F38" s="92">
        <f>G38+K38</f>
        <v>5684</v>
      </c>
      <c r="G38" s="36">
        <v>2677</v>
      </c>
      <c r="H38" s="96">
        <f>G38/F38</f>
        <v>0.47097114707952148</v>
      </c>
      <c r="I38" s="36">
        <v>1056</v>
      </c>
      <c r="J38" s="59">
        <v>1951</v>
      </c>
      <c r="K38" s="60">
        <f>I38+J38</f>
        <v>3007</v>
      </c>
      <c r="L38" s="96">
        <f>K38/F38</f>
        <v>0.52902885292047852</v>
      </c>
      <c r="M38" s="23"/>
      <c r="O38" s="91"/>
      <c r="P38" s="91"/>
      <c r="Q38" s="97"/>
    </row>
    <row r="39" spans="1:17" ht="13" customHeight="1" x14ac:dyDescent="0.35">
      <c r="A39" s="5"/>
      <c r="B39" s="42" t="s">
        <v>42</v>
      </c>
      <c r="C39" s="42"/>
      <c r="D39" s="42"/>
      <c r="E39" s="42"/>
      <c r="F39" s="92">
        <f>G39+K39</f>
        <v>8364</v>
      </c>
      <c r="G39" s="36">
        <v>6305</v>
      </c>
      <c r="H39" s="96">
        <f>G39/F39</f>
        <v>0.75382592061214726</v>
      </c>
      <c r="I39" s="36">
        <v>988</v>
      </c>
      <c r="J39" s="59">
        <v>1071</v>
      </c>
      <c r="K39" s="60">
        <f>I39+J39</f>
        <v>2059</v>
      </c>
      <c r="L39" s="96">
        <f>K39/F39</f>
        <v>0.24617407938785271</v>
      </c>
      <c r="M39" s="23"/>
      <c r="O39" s="91"/>
      <c r="P39" s="91"/>
      <c r="Q39" s="97"/>
    </row>
    <row r="40" spans="1:17" ht="13" customHeight="1" x14ac:dyDescent="0.35">
      <c r="A40" s="5"/>
      <c r="B40" s="43" t="s">
        <v>44</v>
      </c>
      <c r="C40" s="43"/>
      <c r="D40" s="43"/>
      <c r="E40" s="43"/>
      <c r="F40" s="43"/>
      <c r="G40" s="43"/>
      <c r="H40" s="43"/>
      <c r="I40" s="43"/>
      <c r="J40" s="72"/>
      <c r="K40" s="72"/>
      <c r="L40" s="72"/>
      <c r="M40" s="22"/>
      <c r="O40" s="91"/>
      <c r="P40" s="91"/>
      <c r="Q40" s="97"/>
    </row>
    <row r="41" spans="1:17" ht="13" customHeight="1" x14ac:dyDescent="0.35">
      <c r="A41" s="5"/>
      <c r="B41" s="42" t="s">
        <v>45</v>
      </c>
      <c r="C41" s="42"/>
      <c r="D41" s="42"/>
      <c r="E41" s="42"/>
      <c r="F41" s="92">
        <f>G41+K41</f>
        <v>24762</v>
      </c>
      <c r="G41" s="36">
        <v>14259</v>
      </c>
      <c r="H41" s="96">
        <f>G41/F41</f>
        <v>0.57584201599224616</v>
      </c>
      <c r="I41" s="36">
        <v>3060</v>
      </c>
      <c r="J41" s="59">
        <v>7443</v>
      </c>
      <c r="K41" s="60">
        <f>I41+J41</f>
        <v>10503</v>
      </c>
      <c r="L41" s="96">
        <f>K41/F41</f>
        <v>0.42415798400775384</v>
      </c>
      <c r="M41" s="23"/>
      <c r="O41" s="91"/>
      <c r="P41" s="91"/>
      <c r="Q41" s="97"/>
    </row>
    <row r="42" spans="1:17" ht="13" customHeight="1" x14ac:dyDescent="0.35">
      <c r="A42" s="5"/>
      <c r="B42" s="42" t="s">
        <v>47</v>
      </c>
      <c r="C42" s="42"/>
      <c r="D42" s="42"/>
      <c r="E42" s="42"/>
      <c r="F42" s="92">
        <f>G42+K42</f>
        <v>4074</v>
      </c>
      <c r="G42" s="36">
        <v>1571</v>
      </c>
      <c r="H42" s="96">
        <f>G42/F42</f>
        <v>0.38561610211094749</v>
      </c>
      <c r="I42" s="36">
        <v>1416</v>
      </c>
      <c r="J42" s="59">
        <v>1087</v>
      </c>
      <c r="K42" s="60">
        <f>I42+J42</f>
        <v>2503</v>
      </c>
      <c r="L42" s="96">
        <f>K42/F42</f>
        <v>0.61438389788905257</v>
      </c>
      <c r="M42" s="23"/>
      <c r="O42" s="91"/>
      <c r="P42" s="91"/>
      <c r="Q42" s="97"/>
    </row>
    <row r="43" spans="1:17" ht="13" customHeight="1" x14ac:dyDescent="0.35">
      <c r="A43" s="5"/>
      <c r="B43" s="43" t="s">
        <v>48</v>
      </c>
      <c r="C43" s="43"/>
      <c r="D43" s="43"/>
      <c r="E43" s="43"/>
      <c r="F43" s="43"/>
      <c r="G43" s="43"/>
      <c r="H43" s="43"/>
      <c r="I43" s="43"/>
      <c r="J43" s="72"/>
      <c r="K43" s="72"/>
      <c r="L43" s="72"/>
      <c r="M43" s="22"/>
      <c r="O43" s="91"/>
      <c r="P43" s="91"/>
      <c r="Q43" s="97"/>
    </row>
    <row r="44" spans="1:17" ht="13" customHeight="1" x14ac:dyDescent="0.35">
      <c r="A44" s="5"/>
      <c r="B44" s="42" t="s">
        <v>49</v>
      </c>
      <c r="C44" s="42"/>
      <c r="D44" s="42"/>
      <c r="E44" s="42"/>
      <c r="F44" s="92">
        <f>G44+K44</f>
        <v>170392</v>
      </c>
      <c r="G44" s="36">
        <v>118716</v>
      </c>
      <c r="H44" s="96">
        <f>G44/F44</f>
        <v>0.69672285083806751</v>
      </c>
      <c r="I44" s="36">
        <v>17840</v>
      </c>
      <c r="J44" s="59">
        <v>33836</v>
      </c>
      <c r="K44" s="60">
        <f>I44+J44</f>
        <v>51676</v>
      </c>
      <c r="L44" s="96">
        <f>K44/F44</f>
        <v>0.30327714916193249</v>
      </c>
      <c r="M44" s="23"/>
      <c r="O44" s="91"/>
      <c r="P44" s="91"/>
      <c r="Q44" s="97"/>
    </row>
    <row r="45" spans="1:17" ht="13" customHeight="1" x14ac:dyDescent="0.35">
      <c r="A45" s="5"/>
      <c r="B45" s="42" t="s">
        <v>51</v>
      </c>
      <c r="C45" s="42"/>
      <c r="D45" s="42"/>
      <c r="E45" s="42"/>
      <c r="F45" s="92">
        <f>G45+K45</f>
        <v>477922</v>
      </c>
      <c r="G45" s="36">
        <v>410214</v>
      </c>
      <c r="H45" s="96">
        <f>G45/F45</f>
        <v>0.85832834646657818</v>
      </c>
      <c r="I45" s="36">
        <v>14918</v>
      </c>
      <c r="J45" s="59">
        <v>52790</v>
      </c>
      <c r="K45" s="60">
        <f>I45+J45</f>
        <v>67708</v>
      </c>
      <c r="L45" s="96">
        <f>K45/F45</f>
        <v>0.14167165353342176</v>
      </c>
      <c r="M45" s="23"/>
      <c r="O45" s="91"/>
      <c r="P45" s="91"/>
      <c r="Q45" s="97"/>
    </row>
    <row r="46" spans="1:17" ht="13" customHeight="1" x14ac:dyDescent="0.35">
      <c r="A46" s="5"/>
      <c r="B46" s="42" t="s">
        <v>152</v>
      </c>
      <c r="C46" s="42"/>
      <c r="D46" s="42"/>
      <c r="E46" s="42"/>
      <c r="F46" s="92">
        <f>G46+K46</f>
        <v>1924</v>
      </c>
      <c r="G46" s="36">
        <v>964</v>
      </c>
      <c r="H46" s="96">
        <f>G46/F46</f>
        <v>0.50103950103950101</v>
      </c>
      <c r="I46" s="36">
        <v>394</v>
      </c>
      <c r="J46" s="59">
        <v>566</v>
      </c>
      <c r="K46" s="60">
        <f>I46+J46</f>
        <v>960</v>
      </c>
      <c r="L46" s="96">
        <f>K46/F46</f>
        <v>0.49896049896049899</v>
      </c>
      <c r="M46" s="23"/>
      <c r="O46" s="91"/>
      <c r="P46" s="91"/>
      <c r="Q46" s="97"/>
    </row>
    <row r="47" spans="1:17" ht="13" customHeight="1" x14ac:dyDescent="0.35">
      <c r="A47" s="5"/>
      <c r="B47" s="42" t="s">
        <v>52</v>
      </c>
      <c r="C47" s="42"/>
      <c r="D47" s="42"/>
      <c r="E47" s="42"/>
      <c r="F47" s="92">
        <f>G47+K47</f>
        <v>17084</v>
      </c>
      <c r="G47" s="36">
        <v>15621</v>
      </c>
      <c r="H47" s="96">
        <f>G47/F47</f>
        <v>0.91436431749004921</v>
      </c>
      <c r="I47" s="36">
        <v>470</v>
      </c>
      <c r="J47" s="59">
        <v>993</v>
      </c>
      <c r="K47" s="60">
        <f>I47+J47</f>
        <v>1463</v>
      </c>
      <c r="L47" s="96">
        <f>K47/F47</f>
        <v>8.5635682509950836E-2</v>
      </c>
      <c r="M47" s="23"/>
      <c r="O47" s="91"/>
      <c r="P47" s="91"/>
      <c r="Q47" s="97"/>
    </row>
    <row r="48" spans="1:17" ht="13" customHeight="1" x14ac:dyDescent="0.35">
      <c r="A48" s="5"/>
      <c r="B48" s="42" t="s">
        <v>54</v>
      </c>
      <c r="C48" s="42"/>
      <c r="D48" s="42"/>
      <c r="E48" s="42"/>
      <c r="F48" s="92">
        <f>G48+K48</f>
        <v>98955</v>
      </c>
      <c r="G48" s="36">
        <v>93333</v>
      </c>
      <c r="H48" s="96">
        <f>G48/F48</f>
        <v>0.94318629680157651</v>
      </c>
      <c r="I48" s="36">
        <v>3736</v>
      </c>
      <c r="J48" s="59">
        <v>1886</v>
      </c>
      <c r="K48" s="60">
        <f>I48+J48</f>
        <v>5622</v>
      </c>
      <c r="L48" s="96">
        <f>K48/F48</f>
        <v>5.6813703198423528E-2</v>
      </c>
      <c r="M48" s="23"/>
      <c r="O48" s="91"/>
      <c r="P48" s="91"/>
      <c r="Q48" s="97"/>
    </row>
    <row r="49" spans="1:17" ht="13" customHeight="1" x14ac:dyDescent="0.35">
      <c r="A49" s="5"/>
      <c r="B49" s="43" t="s">
        <v>55</v>
      </c>
      <c r="C49" s="43"/>
      <c r="D49" s="43"/>
      <c r="E49" s="43"/>
      <c r="F49" s="43"/>
      <c r="G49" s="43"/>
      <c r="H49" s="43"/>
      <c r="I49" s="43"/>
      <c r="J49" s="72"/>
      <c r="K49" s="72"/>
      <c r="L49" s="72"/>
      <c r="M49" s="22"/>
      <c r="O49" s="91"/>
      <c r="P49" s="91"/>
      <c r="Q49" s="97"/>
    </row>
    <row r="50" spans="1:17" ht="13" customHeight="1" x14ac:dyDescent="0.35">
      <c r="A50" s="5"/>
      <c r="B50" s="42" t="s">
        <v>56</v>
      </c>
      <c r="C50" s="42"/>
      <c r="D50" s="42"/>
      <c r="E50" s="42"/>
      <c r="F50" s="92">
        <f>G50+K50</f>
        <v>38587</v>
      </c>
      <c r="G50" s="36">
        <v>23024</v>
      </c>
      <c r="H50" s="96">
        <f t="shared" ref="H50:H55" si="4">G50/F50</f>
        <v>0.59667763754632386</v>
      </c>
      <c r="I50" s="36">
        <v>7347</v>
      </c>
      <c r="J50" s="36">
        <v>8216</v>
      </c>
      <c r="K50" s="60">
        <f>I50+J50</f>
        <v>15563</v>
      </c>
      <c r="L50" s="96">
        <f t="shared" ref="L50:L55" si="5">K50/F50</f>
        <v>0.40332236245367609</v>
      </c>
      <c r="M50" s="23"/>
      <c r="O50" s="91"/>
      <c r="Q50" s="97"/>
    </row>
    <row r="51" spans="1:17" ht="13" customHeight="1" x14ac:dyDescent="0.35">
      <c r="A51" s="5"/>
      <c r="B51" s="42" t="s">
        <v>58</v>
      </c>
      <c r="C51" s="42"/>
      <c r="D51" s="42"/>
      <c r="E51" s="42"/>
      <c r="F51" s="92">
        <f>G51+K51</f>
        <v>222880</v>
      </c>
      <c r="G51" s="36">
        <v>147549</v>
      </c>
      <c r="H51" s="96">
        <f t="shared" si="4"/>
        <v>0.66201094759511847</v>
      </c>
      <c r="I51" s="36">
        <v>35019</v>
      </c>
      <c r="J51" s="36">
        <v>40312</v>
      </c>
      <c r="K51" s="60">
        <f>I51+J51</f>
        <v>75331</v>
      </c>
      <c r="L51" s="96">
        <f t="shared" si="5"/>
        <v>0.33798905240488153</v>
      </c>
      <c r="M51" s="23"/>
      <c r="O51" s="91"/>
      <c r="P51" s="119"/>
      <c r="Q51" s="97"/>
    </row>
    <row r="52" spans="1:17" ht="13" customHeight="1" x14ac:dyDescent="0.35">
      <c r="A52" s="5"/>
      <c r="B52" s="42" t="s">
        <v>60</v>
      </c>
      <c r="C52" s="42"/>
      <c r="D52" s="42"/>
      <c r="E52" s="42"/>
      <c r="F52" s="92">
        <f>G52+K52</f>
        <v>43396</v>
      </c>
      <c r="G52" s="36">
        <v>19946</v>
      </c>
      <c r="H52" s="96">
        <f t="shared" si="4"/>
        <v>0.45962761544842845</v>
      </c>
      <c r="I52" s="36">
        <v>2449</v>
      </c>
      <c r="J52" s="59">
        <v>21001</v>
      </c>
      <c r="K52" s="60">
        <f>I52+J52</f>
        <v>23450</v>
      </c>
      <c r="L52" s="96">
        <f t="shared" si="5"/>
        <v>0.54037238455157155</v>
      </c>
      <c r="M52" s="23"/>
      <c r="O52" s="91"/>
      <c r="P52" s="119"/>
      <c r="Q52" s="97"/>
    </row>
    <row r="53" spans="1:17" ht="13" customHeight="1" x14ac:dyDescent="0.35">
      <c r="A53" s="5"/>
      <c r="B53" s="42" t="s">
        <v>61</v>
      </c>
      <c r="C53" s="42"/>
      <c r="D53" s="42"/>
      <c r="E53" s="42"/>
      <c r="F53" s="92">
        <f>G53+K53</f>
        <v>5398</v>
      </c>
      <c r="G53" s="36">
        <v>1879</v>
      </c>
      <c r="H53" s="96">
        <f t="shared" si="4"/>
        <v>0.34809188588366063</v>
      </c>
      <c r="I53" s="36">
        <v>2919</v>
      </c>
      <c r="J53" s="59">
        <v>600</v>
      </c>
      <c r="K53" s="60">
        <f>I53+J53</f>
        <v>3519</v>
      </c>
      <c r="L53" s="96">
        <f t="shared" si="5"/>
        <v>0.65190811411633942</v>
      </c>
      <c r="M53" s="20"/>
      <c r="O53" s="91"/>
      <c r="P53" s="119"/>
      <c r="Q53" s="97"/>
    </row>
    <row r="54" spans="1:17" ht="13" customHeight="1" x14ac:dyDescent="0.35">
      <c r="A54" s="5"/>
      <c r="B54" s="42" t="s">
        <v>63</v>
      </c>
      <c r="C54" s="42"/>
      <c r="D54" s="42"/>
      <c r="E54" s="42"/>
      <c r="F54" s="92">
        <f>G54+K54</f>
        <v>5629</v>
      </c>
      <c r="G54" s="36">
        <v>410</v>
      </c>
      <c r="H54" s="96">
        <f t="shared" si="4"/>
        <v>7.2837093622313026E-2</v>
      </c>
      <c r="I54" s="36">
        <v>919</v>
      </c>
      <c r="J54" s="59">
        <v>4300</v>
      </c>
      <c r="K54" s="60">
        <f>I54+J54</f>
        <v>5219</v>
      </c>
      <c r="L54" s="96">
        <f t="shared" si="5"/>
        <v>0.92716290637768695</v>
      </c>
      <c r="M54" s="23"/>
      <c r="O54" s="91"/>
      <c r="P54" s="91"/>
      <c r="Q54" s="97"/>
    </row>
    <row r="55" spans="1:17" ht="13" customHeight="1" x14ac:dyDescent="0.35">
      <c r="A55" s="5"/>
      <c r="B55" s="43" t="s">
        <v>9</v>
      </c>
      <c r="C55" s="44"/>
      <c r="D55" s="44"/>
      <c r="E55" s="44"/>
      <c r="F55" s="94">
        <f>SUM(F15:F19,F21:F25,F27:F29,F31:F36,F38:F39,F41:F42,F44:F48,F50:F54)</f>
        <v>5513981</v>
      </c>
      <c r="G55" s="94">
        <f>SUM(G15:G19,G21:G25,G27:G29,G31:G36,G38:G39,G41:G42,G44:G48,G50:G54)</f>
        <v>4530735</v>
      </c>
      <c r="H55" s="73">
        <f t="shared" si="4"/>
        <v>0.82168128617055447</v>
      </c>
      <c r="I55" s="94">
        <f>SUM(I15:I19,I21:I25,I27:I29,I31:I36,I38:I39,I41:I42,I44:I48,I50:I54)</f>
        <v>266023</v>
      </c>
      <c r="J55" s="94">
        <f>SUM(J15:J19,J21:J25,J27:J29,J31:J36,J38:J39,J41:J42,J44:J48,J50:J54)</f>
        <v>717223</v>
      </c>
      <c r="K55" s="94">
        <f>SUM(K15:K19,K21:K25,K27:K29,K31:K36,K38:K39,K41:K42,K44:K48,K50:K54)</f>
        <v>983246</v>
      </c>
      <c r="L55" s="73">
        <f t="shared" si="5"/>
        <v>0.17831871382944556</v>
      </c>
      <c r="M55" s="25"/>
      <c r="O55" s="91"/>
      <c r="P55" s="91"/>
      <c r="Q55" s="97"/>
    </row>
    <row r="56" spans="1:17" ht="6" customHeight="1" thickBot="1" x14ac:dyDescent="0.4">
      <c r="A56" s="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5"/>
    </row>
    <row r="57" spans="1:17" ht="12" customHeight="1" x14ac:dyDescent="0.25">
      <c r="A57" s="5"/>
      <c r="B57" s="48" t="s">
        <v>161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5"/>
    </row>
    <row r="58" spans="1:17" ht="12" customHeight="1" x14ac:dyDescent="0.25">
      <c r="A58" s="5"/>
      <c r="B58" s="47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5"/>
    </row>
    <row r="59" spans="1:17" ht="12" customHeight="1" x14ac:dyDescent="0.25">
      <c r="A59" s="5"/>
      <c r="B59" s="48" t="s">
        <v>202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5"/>
    </row>
    <row r="60" spans="1:17" ht="12" customHeight="1" x14ac:dyDescent="0.25">
      <c r="A60" s="5"/>
      <c r="B60" s="48" t="s">
        <v>198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5"/>
    </row>
    <row r="61" spans="1:17" ht="12" customHeight="1" x14ac:dyDescent="0.25">
      <c r="A61" s="5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5"/>
    </row>
    <row r="62" spans="1:17" ht="12" customHeight="1" x14ac:dyDescent="0.25">
      <c r="A62" s="5"/>
      <c r="B62" s="4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5"/>
    </row>
    <row r="63" spans="1:17" ht="12" customHeight="1" x14ac:dyDescent="0.25">
      <c r="A63" s="5"/>
      <c r="B63" s="4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5"/>
    </row>
    <row r="64" spans="1:17" ht="12" customHeight="1" x14ac:dyDescent="0.25">
      <c r="A64" s="5"/>
      <c r="B64" s="48"/>
      <c r="C64" s="28"/>
      <c r="D64" s="28"/>
      <c r="E64" s="28"/>
      <c r="F64" s="28"/>
      <c r="G64" s="49"/>
      <c r="H64" s="49"/>
      <c r="I64" s="49"/>
      <c r="J64" s="49"/>
      <c r="K64" s="49"/>
      <c r="L64" s="49"/>
      <c r="M64" s="35"/>
    </row>
    <row r="65" spans="1:13" ht="6" customHeight="1" x14ac:dyDescent="0.35">
      <c r="A65" s="5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5"/>
    </row>
    <row r="66" spans="1:13" ht="12" customHeight="1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28"/>
      <c r="M66" s="5"/>
    </row>
    <row r="67" spans="1:13" ht="12" customHeight="1" x14ac:dyDescent="0.35">
      <c r="A67" s="5"/>
      <c r="B67" s="50"/>
      <c r="C67" s="51"/>
      <c r="D67" s="28"/>
      <c r="E67" s="28"/>
      <c r="F67" s="28"/>
      <c r="G67" s="28"/>
      <c r="H67" s="28"/>
      <c r="I67" s="28"/>
      <c r="J67" s="28"/>
      <c r="K67" s="28"/>
      <c r="L67" s="28"/>
      <c r="M67" s="5"/>
    </row>
    <row r="68" spans="1:13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28"/>
      <c r="M68" s="5"/>
    </row>
    <row r="69" spans="1:13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5"/>
    </row>
    <row r="70" spans="1:13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5"/>
    </row>
    <row r="71" spans="1:13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5"/>
    </row>
    <row r="72" spans="1:13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5"/>
    </row>
    <row r="73" spans="1:13" ht="12" customHeight="1" x14ac:dyDescent="0.35"/>
    <row r="74" spans="1:13" ht="12" customHeight="1" x14ac:dyDescent="0.35"/>
    <row r="75" spans="1:13" ht="12" customHeight="1" x14ac:dyDescent="0.35"/>
    <row r="76" spans="1:13" ht="12" customHeight="1" x14ac:dyDescent="0.35"/>
    <row r="77" spans="1:13" ht="12" customHeight="1" x14ac:dyDescent="0.35"/>
    <row r="78" spans="1:13" ht="13" customHeight="1" x14ac:dyDescent="0.35"/>
    <row r="208" spans="7:16" x14ac:dyDescent="0.35"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5:19" x14ac:dyDescent="0.35"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5:19" x14ac:dyDescent="0.35"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5:19" x14ac:dyDescent="0.35"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5:19" x14ac:dyDescent="0.35"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5:19" x14ac:dyDescent="0.35"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5:19" x14ac:dyDescent="0.35"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5:19" x14ac:dyDescent="0.35"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7"/>
    </row>
    <row r="216" spans="5:19" x14ac:dyDescent="0.35">
      <c r="E216" s="18"/>
      <c r="F216" s="18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8"/>
      <c r="R216" s="18"/>
      <c r="S216" s="18"/>
    </row>
    <row r="217" spans="5:19" x14ac:dyDescent="0.35">
      <c r="E217" s="18"/>
      <c r="F217" s="1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8"/>
      <c r="R217" s="18"/>
      <c r="S217" s="18"/>
    </row>
    <row r="218" spans="5:19" x14ac:dyDescent="0.35">
      <c r="E218" s="18"/>
      <c r="F218" s="18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8"/>
      <c r="R218" s="18"/>
      <c r="S218" s="18"/>
    </row>
    <row r="219" spans="5:19" x14ac:dyDescent="0.35">
      <c r="E219" s="18"/>
      <c r="F219" s="18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8"/>
      <c r="R219" s="18"/>
      <c r="S219" s="18"/>
    </row>
    <row r="220" spans="5:19" x14ac:dyDescent="0.35">
      <c r="E220" s="18"/>
      <c r="F220" s="18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8"/>
      <c r="R220" s="18"/>
      <c r="S220" s="18"/>
    </row>
    <row r="221" spans="5:19" x14ac:dyDescent="0.35">
      <c r="E221" s="18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8"/>
      <c r="R221" s="18"/>
      <c r="S221" s="18"/>
    </row>
    <row r="222" spans="5:19" x14ac:dyDescent="0.35">
      <c r="E222" s="18"/>
      <c r="F222" s="18"/>
      <c r="G222" s="17"/>
      <c r="H222" s="17"/>
      <c r="I222" s="17"/>
      <c r="J222" s="17"/>
      <c r="K222" s="17"/>
      <c r="L222" s="17"/>
      <c r="M222" s="17"/>
      <c r="N222" s="17"/>
      <c r="O222" s="16"/>
      <c r="P222" s="16"/>
      <c r="Q222" s="18"/>
      <c r="R222" s="18"/>
      <c r="S222" s="18"/>
    </row>
    <row r="223" spans="5:19" x14ac:dyDescent="0.2">
      <c r="E223" s="18"/>
      <c r="F223" s="18"/>
      <c r="G223" s="17"/>
      <c r="H223" s="53">
        <v>314585</v>
      </c>
      <c r="I223" s="53">
        <v>372586</v>
      </c>
      <c r="J223" s="53">
        <v>139342</v>
      </c>
      <c r="K223" s="53">
        <v>0</v>
      </c>
      <c r="L223" s="53">
        <f>SUM(H223:K223)</f>
        <v>826513</v>
      </c>
      <c r="M223" s="54"/>
      <c r="N223" s="17"/>
      <c r="O223" s="16"/>
      <c r="P223" s="16"/>
      <c r="Q223" s="18"/>
      <c r="R223" s="18"/>
      <c r="S223" s="18"/>
    </row>
    <row r="224" spans="5:19" x14ac:dyDescent="0.35">
      <c r="E224" s="18"/>
      <c r="F224" s="18"/>
      <c r="G224" s="17"/>
      <c r="H224" s="17"/>
      <c r="I224" s="17"/>
      <c r="J224" s="17"/>
      <c r="K224" s="17"/>
      <c r="L224" s="17"/>
      <c r="M224" s="17"/>
      <c r="N224" s="17"/>
      <c r="O224" s="16"/>
      <c r="P224" s="16"/>
      <c r="Q224" s="18"/>
      <c r="R224" s="18"/>
      <c r="S224" s="18"/>
    </row>
    <row r="225" spans="5:19" x14ac:dyDescent="0.35">
      <c r="E225" s="18"/>
      <c r="F225" s="18"/>
      <c r="G225" s="17"/>
      <c r="H225" s="17"/>
      <c r="I225" s="17"/>
      <c r="J225" s="17"/>
      <c r="K225" s="17"/>
      <c r="L225" s="17"/>
      <c r="M225" s="17"/>
      <c r="N225" s="17"/>
      <c r="O225" s="16"/>
      <c r="P225" s="16"/>
      <c r="Q225" s="18"/>
      <c r="R225" s="18"/>
      <c r="S225" s="18"/>
    </row>
    <row r="226" spans="5:19" x14ac:dyDescent="0.35">
      <c r="E226" s="18"/>
      <c r="F226" s="18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8"/>
      <c r="R226" s="18"/>
      <c r="S226" s="18"/>
    </row>
    <row r="227" spans="5:19" x14ac:dyDescent="0.35">
      <c r="E227" s="18"/>
      <c r="F227" s="18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8"/>
      <c r="R227" s="18"/>
      <c r="S227" s="18"/>
    </row>
    <row r="228" spans="5:19" x14ac:dyDescent="0.35">
      <c r="G228" s="16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6"/>
    </row>
    <row r="229" spans="5:19" x14ac:dyDescent="0.35">
      <c r="G229" s="16"/>
      <c r="H229" s="17"/>
      <c r="I229" s="17"/>
      <c r="J229" s="17"/>
      <c r="K229" s="17"/>
      <c r="L229" s="17"/>
      <c r="M229" s="17"/>
      <c r="N229" s="17"/>
      <c r="O229" s="17"/>
      <c r="P229" s="16"/>
      <c r="Q229" s="16"/>
      <c r="R229" s="16"/>
    </row>
    <row r="230" spans="5:19" x14ac:dyDescent="0.35">
      <c r="G230" s="16"/>
      <c r="H230" s="17"/>
      <c r="I230" s="17"/>
      <c r="J230" s="17"/>
      <c r="K230" s="17"/>
      <c r="L230" s="17"/>
      <c r="M230" s="17"/>
      <c r="N230" s="17"/>
      <c r="O230" s="17"/>
      <c r="P230" s="16"/>
      <c r="Q230" s="16"/>
      <c r="R230" s="16"/>
    </row>
    <row r="231" spans="5:19" x14ac:dyDescent="0.35">
      <c r="G231" s="16"/>
      <c r="H231" s="17"/>
      <c r="I231" s="17"/>
      <c r="J231" s="17"/>
      <c r="K231" s="17"/>
      <c r="L231" s="17"/>
      <c r="M231" s="17"/>
      <c r="N231" s="17"/>
      <c r="O231" s="17"/>
      <c r="P231" s="16"/>
      <c r="Q231" s="16"/>
      <c r="R231" s="16"/>
    </row>
    <row r="232" spans="5:19" x14ac:dyDescent="0.35"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5:19" x14ac:dyDescent="0.35"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</sheetData>
  <mergeCells count="3">
    <mergeCell ref="F12:F13"/>
    <mergeCell ref="I12:L12"/>
    <mergeCell ref="G12:H12"/>
  </mergeCells>
  <conditionalFormatting sqref="F15:L19">
    <cfRule type="expression" dxfId="244" priority="38" stopIfTrue="1">
      <formula>F15=""</formula>
    </cfRule>
  </conditionalFormatting>
  <conditionalFormatting sqref="F21:L25">
    <cfRule type="expression" dxfId="243" priority="4" stopIfTrue="1">
      <formula>F21=""</formula>
    </cfRule>
  </conditionalFormatting>
  <conditionalFormatting sqref="F27:L29">
    <cfRule type="expression" dxfId="242" priority="3" stopIfTrue="1">
      <formula>F27=""</formula>
    </cfRule>
  </conditionalFormatting>
  <conditionalFormatting sqref="F31:L36">
    <cfRule type="expression" dxfId="241" priority="29" stopIfTrue="1">
      <formula>F31=""</formula>
    </cfRule>
  </conditionalFormatting>
  <conditionalFormatting sqref="F38:L39">
    <cfRule type="expression" dxfId="240" priority="26" stopIfTrue="1">
      <formula>F38=""</formula>
    </cfRule>
  </conditionalFormatting>
  <conditionalFormatting sqref="F41:L42">
    <cfRule type="expression" dxfId="239" priority="2" stopIfTrue="1">
      <formula>F41=""</formula>
    </cfRule>
  </conditionalFormatting>
  <conditionalFormatting sqref="F44:L48">
    <cfRule type="expression" dxfId="238" priority="1" stopIfTrue="1">
      <formula>F44=""</formula>
    </cfRule>
  </conditionalFormatting>
  <conditionalFormatting sqref="F50:L54">
    <cfRule type="expression" dxfId="237" priority="17" stopIfTrue="1">
      <formula>F50=""</formula>
    </cfRule>
  </conditionalFormatting>
  <pageMargins left="0" right="0.15748031496062992" top="0" bottom="0.23622047244094491" header="0" footer="0.23622047244094491"/>
  <pageSetup paperSize="9" scale="89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F38:F39 F46:F48 F50:F54 F41:F42 F21:F25 F15:F19 F27:F28 F29 F31:F36 H15:H19 K15:L19 H21:H25 K21:L25 H27 H29 K27:L27 K29:L29 H31:H36 K31:L36 H38:H39 K38:L39 H41:H42 K41:L42 H48 L48 H50:H52 K50:L52 H53:H54 K54:L54 K44:L45 H44:H45 F44:F45 K48 K46:K47 H46:H47 L46:L47 K28 H28 L28 K53:L53" unlockedFormula="1"/>
    <ignoredError sqref="H5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4CB3-3329-4F62-BEC5-73DD54A59C47}">
  <dimension ref="A1:T232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5.269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453125" style="7" customWidth="1"/>
    <col min="6" max="13" width="9" style="7" customWidth="1"/>
    <col min="14" max="15" width="5.26953125" style="7" customWidth="1"/>
    <col min="16" max="16" width="9.1796875" style="7" bestFit="1" customWidth="1"/>
    <col min="17" max="17" width="9.54296875" style="7" bestFit="1" customWidth="1"/>
    <col min="18" max="16384" width="8.7265625" style="7"/>
  </cols>
  <sheetData>
    <row r="1" spans="1:18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19"/>
      <c r="Q1" s="19"/>
    </row>
    <row r="2" spans="1:18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19"/>
      <c r="Q2" s="19"/>
    </row>
    <row r="3" spans="1:18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19"/>
      <c r="Q3" s="19"/>
    </row>
    <row r="4" spans="1:18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R4" s="18"/>
    </row>
    <row r="5" spans="1:18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"/>
    </row>
    <row r="7" spans="1:18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8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8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8.75" customHeight="1" x14ac:dyDescent="0.35">
      <c r="A10" s="5"/>
      <c r="B10" s="37" t="s">
        <v>143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26"/>
    </row>
    <row r="11" spans="1:18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6"/>
    </row>
    <row r="12" spans="1:18" ht="14.25" customHeight="1" x14ac:dyDescent="0.35">
      <c r="A12" s="5"/>
      <c r="B12" s="63" t="s">
        <v>6</v>
      </c>
      <c r="C12" s="40"/>
      <c r="D12" s="40"/>
      <c r="E12" s="40"/>
      <c r="F12" s="86" t="s">
        <v>114</v>
      </c>
      <c r="G12" s="84" t="s">
        <v>115</v>
      </c>
      <c r="H12" s="84" t="s">
        <v>116</v>
      </c>
      <c r="I12" s="84" t="s">
        <v>117</v>
      </c>
      <c r="J12" s="84" t="s">
        <v>118</v>
      </c>
      <c r="K12" s="84" t="s">
        <v>119</v>
      </c>
      <c r="L12" s="84" t="s">
        <v>120</v>
      </c>
      <c r="M12" s="85" t="s">
        <v>9</v>
      </c>
      <c r="N12" s="27"/>
    </row>
    <row r="13" spans="1:18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24"/>
    </row>
    <row r="14" spans="1:18" ht="13" customHeight="1" x14ac:dyDescent="0.35">
      <c r="A14" s="5"/>
      <c r="B14" s="42" t="s">
        <v>11</v>
      </c>
      <c r="C14" s="42"/>
      <c r="D14" s="42"/>
      <c r="E14" s="42"/>
      <c r="F14" s="59">
        <v>397</v>
      </c>
      <c r="G14" s="59">
        <v>40894</v>
      </c>
      <c r="H14" s="59">
        <v>36423</v>
      </c>
      <c r="I14" s="59">
        <v>38744</v>
      </c>
      <c r="J14" s="59">
        <v>37818</v>
      </c>
      <c r="K14" s="59">
        <v>46888</v>
      </c>
      <c r="L14" s="59">
        <v>29859</v>
      </c>
      <c r="M14" s="98">
        <f>SUM(F14:L14)</f>
        <v>231023</v>
      </c>
      <c r="N14" s="23"/>
      <c r="P14" s="91"/>
      <c r="Q14" s="91"/>
    </row>
    <row r="15" spans="1:18" ht="13" customHeight="1" x14ac:dyDescent="0.35">
      <c r="A15" s="5"/>
      <c r="B15" s="42" t="s">
        <v>12</v>
      </c>
      <c r="C15" s="42"/>
      <c r="D15" s="42"/>
      <c r="E15" s="42"/>
      <c r="F15" s="36">
        <v>0</v>
      </c>
      <c r="G15" s="36">
        <v>0</v>
      </c>
      <c r="H15" s="36">
        <v>620</v>
      </c>
      <c r="I15" s="59">
        <v>1156</v>
      </c>
      <c r="J15" s="36">
        <v>669</v>
      </c>
      <c r="K15" s="59">
        <v>1045</v>
      </c>
      <c r="L15" s="36">
        <v>1658</v>
      </c>
      <c r="M15" s="98">
        <f>SUM(F15:L15)</f>
        <v>5148</v>
      </c>
      <c r="N15" s="23"/>
      <c r="P15" s="91"/>
      <c r="Q15" s="91"/>
    </row>
    <row r="16" spans="1:18" ht="13" customHeight="1" x14ac:dyDescent="0.35">
      <c r="A16" s="5"/>
      <c r="B16" s="42" t="s">
        <v>13</v>
      </c>
      <c r="C16" s="42"/>
      <c r="D16" s="42"/>
      <c r="E16" s="42"/>
      <c r="F16" s="36">
        <v>0</v>
      </c>
      <c r="G16" s="36">
        <v>0</v>
      </c>
      <c r="H16" s="36">
        <v>690</v>
      </c>
      <c r="I16" s="36">
        <v>1049</v>
      </c>
      <c r="J16" s="36">
        <v>605</v>
      </c>
      <c r="K16" s="59">
        <v>816</v>
      </c>
      <c r="L16" s="36">
        <v>865</v>
      </c>
      <c r="M16" s="98">
        <f>SUM(F16:L16)</f>
        <v>4025</v>
      </c>
      <c r="N16" s="23"/>
      <c r="P16" s="91"/>
      <c r="Q16" s="91"/>
    </row>
    <row r="17" spans="1:17" ht="13" customHeight="1" x14ac:dyDescent="0.35">
      <c r="A17" s="5"/>
      <c r="B17" s="42" t="s">
        <v>15</v>
      </c>
      <c r="C17" s="42"/>
      <c r="D17" s="42"/>
      <c r="E17" s="42"/>
      <c r="F17" s="36">
        <v>7</v>
      </c>
      <c r="G17" s="36">
        <v>181</v>
      </c>
      <c r="H17" s="59">
        <v>2689</v>
      </c>
      <c r="I17" s="59">
        <v>2077</v>
      </c>
      <c r="J17" s="59">
        <v>2557</v>
      </c>
      <c r="K17" s="59">
        <v>1639</v>
      </c>
      <c r="L17" s="59">
        <v>2273</v>
      </c>
      <c r="M17" s="98">
        <f>SUM(F17:L17)</f>
        <v>11423</v>
      </c>
      <c r="N17" s="23"/>
      <c r="P17" s="91"/>
      <c r="Q17" s="91"/>
    </row>
    <row r="18" spans="1:17" ht="13" customHeight="1" x14ac:dyDescent="0.35">
      <c r="A18" s="5"/>
      <c r="B18" s="42" t="s">
        <v>17</v>
      </c>
      <c r="C18" s="42"/>
      <c r="D18" s="42"/>
      <c r="E18" s="42"/>
      <c r="F18" s="36">
        <v>17</v>
      </c>
      <c r="G18" s="36">
        <v>318</v>
      </c>
      <c r="H18" s="59">
        <v>3472</v>
      </c>
      <c r="I18" s="59">
        <v>3165</v>
      </c>
      <c r="J18" s="59">
        <v>3413</v>
      </c>
      <c r="K18" s="59">
        <v>8491</v>
      </c>
      <c r="L18" s="59">
        <v>8992</v>
      </c>
      <c r="M18" s="98">
        <f>SUM(F18:L18)</f>
        <v>27868</v>
      </c>
      <c r="N18" s="23"/>
      <c r="P18" s="91"/>
      <c r="Q18" s="91"/>
    </row>
    <row r="19" spans="1:17" ht="13" customHeight="1" x14ac:dyDescent="0.35">
      <c r="A19" s="5"/>
      <c r="B19" s="43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24"/>
      <c r="P19" s="91"/>
      <c r="Q19" s="91"/>
    </row>
    <row r="20" spans="1:17" ht="13" customHeight="1" x14ac:dyDescent="0.35">
      <c r="A20" s="5"/>
      <c r="B20" s="42" t="s">
        <v>20</v>
      </c>
      <c r="C20" s="42"/>
      <c r="D20" s="42"/>
      <c r="E20" s="42"/>
      <c r="F20" s="36">
        <v>321</v>
      </c>
      <c r="G20" s="36">
        <v>26672</v>
      </c>
      <c r="H20" s="36">
        <v>24329</v>
      </c>
      <c r="I20" s="59">
        <v>22734</v>
      </c>
      <c r="J20" s="36">
        <v>20045</v>
      </c>
      <c r="K20" s="59">
        <v>24874</v>
      </c>
      <c r="L20" s="36">
        <v>18708</v>
      </c>
      <c r="M20" s="98">
        <f>SUM(F20:L20)</f>
        <v>137683</v>
      </c>
      <c r="N20" s="23"/>
      <c r="P20" s="91"/>
      <c r="Q20" s="91"/>
    </row>
    <row r="21" spans="1:17" ht="13" customHeight="1" x14ac:dyDescent="0.35">
      <c r="A21" s="5"/>
      <c r="B21" s="42" t="s">
        <v>22</v>
      </c>
      <c r="C21" s="42"/>
      <c r="D21" s="42"/>
      <c r="E21" s="42"/>
      <c r="F21" s="59">
        <v>1122</v>
      </c>
      <c r="G21" s="59">
        <v>2075</v>
      </c>
      <c r="H21" s="59">
        <v>1759</v>
      </c>
      <c r="I21" s="59">
        <v>1961</v>
      </c>
      <c r="J21" s="59">
        <v>1767</v>
      </c>
      <c r="K21" s="36">
        <v>2469</v>
      </c>
      <c r="L21" s="36">
        <v>2295</v>
      </c>
      <c r="M21" s="98">
        <f>SUM(F21:L21)</f>
        <v>13448</v>
      </c>
      <c r="N21" s="23"/>
      <c r="P21" s="91"/>
      <c r="Q21" s="91"/>
    </row>
    <row r="22" spans="1:17" ht="13" customHeight="1" x14ac:dyDescent="0.35">
      <c r="A22" s="5"/>
      <c r="B22" s="42" t="s">
        <v>23</v>
      </c>
      <c r="C22" s="42"/>
      <c r="D22" s="42"/>
      <c r="E22" s="42"/>
      <c r="F22" s="59">
        <v>22039</v>
      </c>
      <c r="G22" s="59">
        <v>32557</v>
      </c>
      <c r="H22" s="59">
        <v>32735</v>
      </c>
      <c r="I22" s="59">
        <v>33446</v>
      </c>
      <c r="J22" s="59">
        <v>28229</v>
      </c>
      <c r="K22" s="59">
        <v>33088</v>
      </c>
      <c r="L22" s="59">
        <v>21540</v>
      </c>
      <c r="M22" s="98">
        <f>SUM(F22:L22)</f>
        <v>203634</v>
      </c>
      <c r="N22" s="23"/>
      <c r="P22" s="91"/>
      <c r="Q22" s="91"/>
    </row>
    <row r="23" spans="1:17" ht="13" customHeight="1" x14ac:dyDescent="0.35">
      <c r="A23" s="5"/>
      <c r="B23" s="42" t="s">
        <v>24</v>
      </c>
      <c r="C23" s="42"/>
      <c r="D23" s="42"/>
      <c r="E23" s="42"/>
      <c r="F23" s="36">
        <v>60</v>
      </c>
      <c r="G23" s="36">
        <v>99</v>
      </c>
      <c r="H23" s="59">
        <v>739</v>
      </c>
      <c r="I23" s="59">
        <v>434</v>
      </c>
      <c r="J23" s="59">
        <v>547</v>
      </c>
      <c r="K23" s="59">
        <v>1121</v>
      </c>
      <c r="L23" s="59">
        <v>826</v>
      </c>
      <c r="M23" s="98">
        <f>SUM(F23:L23)</f>
        <v>3826</v>
      </c>
      <c r="N23" s="23"/>
      <c r="P23" s="91"/>
      <c r="Q23" s="91"/>
    </row>
    <row r="24" spans="1:17" ht="13" customHeight="1" x14ac:dyDescent="0.35">
      <c r="A24" s="5"/>
      <c r="B24" s="42" t="s">
        <v>26</v>
      </c>
      <c r="C24" s="42"/>
      <c r="D24" s="42"/>
      <c r="E24" s="42"/>
      <c r="F24" s="36">
        <v>0</v>
      </c>
      <c r="G24" s="36">
        <v>7</v>
      </c>
      <c r="H24" s="59">
        <v>874</v>
      </c>
      <c r="I24" s="59">
        <v>954</v>
      </c>
      <c r="J24" s="59">
        <v>976</v>
      </c>
      <c r="K24" s="59">
        <v>1038</v>
      </c>
      <c r="L24" s="59">
        <v>1145</v>
      </c>
      <c r="M24" s="98">
        <f>SUM(F24:L24)</f>
        <v>4994</v>
      </c>
      <c r="N24" s="23"/>
      <c r="P24" s="91"/>
      <c r="Q24" s="91"/>
    </row>
    <row r="25" spans="1:17" ht="13" customHeight="1" x14ac:dyDescent="0.35">
      <c r="A25" s="5"/>
      <c r="B25" s="43" t="s">
        <v>28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24"/>
      <c r="P25" s="91"/>
      <c r="Q25" s="91"/>
    </row>
    <row r="26" spans="1:17" ht="13" customHeight="1" x14ac:dyDescent="0.35">
      <c r="A26" s="5"/>
      <c r="B26" s="42" t="s">
        <v>29</v>
      </c>
      <c r="C26" s="42"/>
      <c r="D26" s="42"/>
      <c r="E26" s="42"/>
      <c r="F26" s="36">
        <v>944</v>
      </c>
      <c r="G26" s="36">
        <v>33373</v>
      </c>
      <c r="H26" s="36">
        <v>32636</v>
      </c>
      <c r="I26" s="36">
        <v>29938</v>
      </c>
      <c r="J26" s="36">
        <v>31908</v>
      </c>
      <c r="K26" s="59">
        <v>45463</v>
      </c>
      <c r="L26" s="36">
        <v>49568</v>
      </c>
      <c r="M26" s="98">
        <f>SUM(F26:L26)</f>
        <v>223830</v>
      </c>
      <c r="N26" s="23"/>
      <c r="P26" s="91"/>
      <c r="Q26" s="91"/>
    </row>
    <row r="27" spans="1:17" ht="13" customHeight="1" x14ac:dyDescent="0.35">
      <c r="A27" s="5"/>
      <c r="B27" s="42" t="s">
        <v>150</v>
      </c>
      <c r="C27" s="42"/>
      <c r="D27" s="42"/>
      <c r="E27" s="42"/>
      <c r="F27" s="59">
        <v>229</v>
      </c>
      <c r="G27" s="59">
        <v>53</v>
      </c>
      <c r="H27" s="59">
        <v>142</v>
      </c>
      <c r="I27" s="59">
        <v>290</v>
      </c>
      <c r="J27" s="59">
        <v>288</v>
      </c>
      <c r="K27" s="59">
        <v>2335</v>
      </c>
      <c r="L27" s="59">
        <v>2193</v>
      </c>
      <c r="M27" s="98">
        <f>SUM(F27:L27)</f>
        <v>5530</v>
      </c>
      <c r="N27" s="23"/>
      <c r="P27" s="91"/>
      <c r="Q27" s="91"/>
    </row>
    <row r="28" spans="1:17" ht="13" customHeight="1" x14ac:dyDescent="0.35">
      <c r="A28" s="5"/>
      <c r="B28" s="42" t="s">
        <v>30</v>
      </c>
      <c r="C28" s="42"/>
      <c r="D28" s="42"/>
      <c r="E28" s="42"/>
      <c r="F28" s="36">
        <v>2816</v>
      </c>
      <c r="G28" s="59">
        <v>107893</v>
      </c>
      <c r="H28" s="59">
        <v>93861</v>
      </c>
      <c r="I28" s="59">
        <v>91385</v>
      </c>
      <c r="J28" s="59">
        <v>97601</v>
      </c>
      <c r="K28" s="59">
        <v>121123</v>
      </c>
      <c r="L28" s="59">
        <v>72954</v>
      </c>
      <c r="M28" s="98">
        <f>SUM(F28:L28)</f>
        <v>587633</v>
      </c>
      <c r="N28" s="23"/>
      <c r="P28" s="91"/>
      <c r="Q28" s="91"/>
    </row>
    <row r="29" spans="1:17" ht="13" customHeight="1" x14ac:dyDescent="0.35">
      <c r="A29" s="5"/>
      <c r="B29" s="43" t="s">
        <v>31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22"/>
      <c r="P29" s="91"/>
      <c r="Q29" s="91"/>
    </row>
    <row r="30" spans="1:17" ht="13" customHeight="1" x14ac:dyDescent="0.35">
      <c r="A30" s="5"/>
      <c r="B30" s="42" t="s">
        <v>92</v>
      </c>
      <c r="C30" s="42"/>
      <c r="D30" s="42"/>
      <c r="E30" s="42"/>
      <c r="F30" s="36">
        <v>380987</v>
      </c>
      <c r="G30" s="36">
        <v>392706</v>
      </c>
      <c r="H30" s="59">
        <v>383525</v>
      </c>
      <c r="I30" s="59">
        <v>389669</v>
      </c>
      <c r="J30" s="59">
        <v>399112</v>
      </c>
      <c r="K30" s="59">
        <v>402314</v>
      </c>
      <c r="L30" s="59">
        <v>377065</v>
      </c>
      <c r="M30" s="98">
        <f t="shared" ref="M30:M35" si="0">SUM(F30:L30)</f>
        <v>2725378</v>
      </c>
      <c r="N30" s="23"/>
      <c r="P30" s="91"/>
      <c r="Q30" s="91"/>
    </row>
    <row r="31" spans="1:17" ht="13" customHeight="1" x14ac:dyDescent="0.35">
      <c r="A31" s="5"/>
      <c r="B31" s="42" t="s">
        <v>32</v>
      </c>
      <c r="C31" s="42"/>
      <c r="D31" s="42"/>
      <c r="E31" s="42"/>
      <c r="F31" s="36">
        <v>0</v>
      </c>
      <c r="G31" s="36">
        <v>0</v>
      </c>
      <c r="H31" s="59">
        <v>1360</v>
      </c>
      <c r="I31" s="59">
        <v>1425</v>
      </c>
      <c r="J31" s="59">
        <v>1996</v>
      </c>
      <c r="K31" s="59">
        <v>2946</v>
      </c>
      <c r="L31" s="59">
        <v>2248</v>
      </c>
      <c r="M31" s="98">
        <f t="shared" si="0"/>
        <v>9975</v>
      </c>
      <c r="N31" s="23"/>
      <c r="P31" s="91"/>
      <c r="Q31" s="91"/>
    </row>
    <row r="32" spans="1:17" ht="13" customHeight="1" x14ac:dyDescent="0.35">
      <c r="A32" s="5"/>
      <c r="B32" s="42" t="s">
        <v>34</v>
      </c>
      <c r="C32" s="42"/>
      <c r="D32" s="42"/>
      <c r="E32" s="42"/>
      <c r="F32" s="36">
        <v>121</v>
      </c>
      <c r="G32" s="59">
        <v>91</v>
      </c>
      <c r="H32" s="59">
        <v>664</v>
      </c>
      <c r="I32" s="59">
        <v>543</v>
      </c>
      <c r="J32" s="59">
        <v>906</v>
      </c>
      <c r="K32" s="59">
        <v>1050</v>
      </c>
      <c r="L32" s="59">
        <v>697</v>
      </c>
      <c r="M32" s="98">
        <f t="shared" si="0"/>
        <v>4072</v>
      </c>
      <c r="N32" s="23"/>
      <c r="P32" s="91"/>
      <c r="Q32" s="91"/>
    </row>
    <row r="33" spans="1:17" ht="13" customHeight="1" x14ac:dyDescent="0.35">
      <c r="A33" s="5"/>
      <c r="B33" s="42" t="s">
        <v>36</v>
      </c>
      <c r="C33" s="42"/>
      <c r="D33" s="42"/>
      <c r="E33" s="42"/>
      <c r="F33" s="36">
        <v>0</v>
      </c>
      <c r="G33" s="59">
        <v>70</v>
      </c>
      <c r="H33" s="59">
        <v>280</v>
      </c>
      <c r="I33" s="59">
        <v>453</v>
      </c>
      <c r="J33" s="59">
        <v>605</v>
      </c>
      <c r="K33" s="59">
        <v>698</v>
      </c>
      <c r="L33" s="59">
        <v>383</v>
      </c>
      <c r="M33" s="98">
        <f t="shared" si="0"/>
        <v>2489</v>
      </c>
      <c r="N33" s="23"/>
      <c r="P33" s="91"/>
      <c r="Q33" s="91"/>
    </row>
    <row r="34" spans="1:17" ht="13" customHeight="1" x14ac:dyDescent="0.35">
      <c r="A34" s="5"/>
      <c r="B34" s="42" t="s">
        <v>37</v>
      </c>
      <c r="C34" s="42"/>
      <c r="D34" s="42"/>
      <c r="E34" s="42"/>
      <c r="F34" s="59">
        <v>10962</v>
      </c>
      <c r="G34" s="59">
        <v>11177</v>
      </c>
      <c r="H34" s="59">
        <v>10897</v>
      </c>
      <c r="I34" s="59">
        <v>11505</v>
      </c>
      <c r="J34" s="59">
        <v>11104</v>
      </c>
      <c r="K34" s="59">
        <v>12099</v>
      </c>
      <c r="L34" s="59">
        <v>47089</v>
      </c>
      <c r="M34" s="98">
        <f t="shared" si="0"/>
        <v>114833</v>
      </c>
      <c r="N34" s="23"/>
      <c r="P34" s="91"/>
      <c r="Q34" s="91"/>
    </row>
    <row r="35" spans="1:17" ht="13" customHeight="1" x14ac:dyDescent="0.35">
      <c r="A35" s="5"/>
      <c r="B35" s="42" t="s">
        <v>38</v>
      </c>
      <c r="C35" s="42"/>
      <c r="D35" s="42"/>
      <c r="E35" s="42"/>
      <c r="F35" s="59">
        <v>7859</v>
      </c>
      <c r="G35" s="59">
        <v>8707</v>
      </c>
      <c r="H35" s="59">
        <v>7937</v>
      </c>
      <c r="I35" s="59">
        <v>8834</v>
      </c>
      <c r="J35" s="59">
        <v>8563</v>
      </c>
      <c r="K35" s="59">
        <v>8835</v>
      </c>
      <c r="L35" s="59">
        <v>21383</v>
      </c>
      <c r="M35" s="98">
        <f t="shared" si="0"/>
        <v>72118</v>
      </c>
      <c r="N35" s="23"/>
      <c r="P35" s="91"/>
      <c r="Q35" s="91"/>
    </row>
    <row r="36" spans="1:17" ht="13" customHeight="1" x14ac:dyDescent="0.35">
      <c r="A36" s="5"/>
      <c r="B36" s="43" t="s">
        <v>39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22"/>
      <c r="P36" s="91"/>
      <c r="Q36" s="91"/>
    </row>
    <row r="37" spans="1:17" ht="13" customHeight="1" x14ac:dyDescent="0.35">
      <c r="A37" s="5"/>
      <c r="B37" s="42" t="s">
        <v>40</v>
      </c>
      <c r="C37" s="42"/>
      <c r="D37" s="42"/>
      <c r="E37" s="42"/>
      <c r="F37" s="59">
        <v>193</v>
      </c>
      <c r="G37" s="59">
        <v>480</v>
      </c>
      <c r="H37" s="59">
        <v>909</v>
      </c>
      <c r="I37" s="59">
        <v>560</v>
      </c>
      <c r="J37" s="59">
        <v>428</v>
      </c>
      <c r="K37" s="59">
        <v>1684</v>
      </c>
      <c r="L37" s="59">
        <v>1430</v>
      </c>
      <c r="M37" s="98">
        <f>SUM(F37:L37)</f>
        <v>5684</v>
      </c>
      <c r="N37" s="23"/>
      <c r="P37" s="91"/>
      <c r="Q37" s="91"/>
    </row>
    <row r="38" spans="1:17" ht="13" customHeight="1" x14ac:dyDescent="0.35">
      <c r="A38" s="5"/>
      <c r="B38" s="42" t="s">
        <v>42</v>
      </c>
      <c r="C38" s="42"/>
      <c r="D38" s="42"/>
      <c r="E38" s="42"/>
      <c r="F38" s="36">
        <v>0</v>
      </c>
      <c r="G38" s="59">
        <v>798</v>
      </c>
      <c r="H38" s="59">
        <v>1156</v>
      </c>
      <c r="I38" s="59">
        <v>1366</v>
      </c>
      <c r="J38" s="59">
        <v>1497</v>
      </c>
      <c r="K38" s="59">
        <v>1932</v>
      </c>
      <c r="L38" s="59">
        <v>1615</v>
      </c>
      <c r="M38" s="98">
        <f>SUM(F38:L38)</f>
        <v>8364</v>
      </c>
      <c r="N38" s="23"/>
      <c r="P38" s="91"/>
      <c r="Q38" s="91"/>
    </row>
    <row r="39" spans="1:17" ht="13" customHeight="1" x14ac:dyDescent="0.35">
      <c r="A39" s="5"/>
      <c r="B39" s="43" t="s">
        <v>44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2"/>
      <c r="P39" s="91"/>
      <c r="Q39" s="91"/>
    </row>
    <row r="40" spans="1:17" ht="13" customHeight="1" x14ac:dyDescent="0.35">
      <c r="A40" s="5"/>
      <c r="B40" s="42" t="s">
        <v>45</v>
      </c>
      <c r="C40" s="42"/>
      <c r="D40" s="42"/>
      <c r="E40" s="42"/>
      <c r="F40" s="36">
        <v>107</v>
      </c>
      <c r="G40" s="36">
        <v>2497</v>
      </c>
      <c r="H40" s="59">
        <v>3650</v>
      </c>
      <c r="I40" s="59">
        <v>3524</v>
      </c>
      <c r="J40" s="59">
        <v>3258</v>
      </c>
      <c r="K40" s="59">
        <v>7145</v>
      </c>
      <c r="L40" s="59">
        <v>4581</v>
      </c>
      <c r="M40" s="98">
        <f>SUM(F40:L40)</f>
        <v>24762</v>
      </c>
      <c r="N40" s="23"/>
      <c r="P40" s="91"/>
      <c r="Q40" s="91"/>
    </row>
    <row r="41" spans="1:17" ht="13" customHeight="1" x14ac:dyDescent="0.35">
      <c r="A41" s="5"/>
      <c r="B41" s="42" t="s">
        <v>47</v>
      </c>
      <c r="C41" s="42"/>
      <c r="D41" s="42"/>
      <c r="E41" s="42"/>
      <c r="F41" s="36">
        <v>60</v>
      </c>
      <c r="G41" s="59">
        <v>719</v>
      </c>
      <c r="H41" s="59">
        <v>427</v>
      </c>
      <c r="I41" s="59">
        <v>412</v>
      </c>
      <c r="J41" s="59">
        <v>800</v>
      </c>
      <c r="K41" s="59">
        <v>627</v>
      </c>
      <c r="L41" s="36">
        <v>1029</v>
      </c>
      <c r="M41" s="98">
        <f>SUM(F41:L41)</f>
        <v>4074</v>
      </c>
      <c r="N41" s="23"/>
      <c r="P41" s="91"/>
      <c r="Q41" s="91"/>
    </row>
    <row r="42" spans="1:17" ht="13" customHeight="1" x14ac:dyDescent="0.35">
      <c r="A42" s="5"/>
      <c r="B42" s="43" t="s">
        <v>48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2"/>
      <c r="P42" s="91"/>
      <c r="Q42" s="91"/>
    </row>
    <row r="43" spans="1:17" ht="13" customHeight="1" x14ac:dyDescent="0.35">
      <c r="A43" s="5"/>
      <c r="B43" s="42" t="s">
        <v>49</v>
      </c>
      <c r="C43" s="42"/>
      <c r="D43" s="42"/>
      <c r="E43" s="42"/>
      <c r="F43" s="36">
        <v>1336</v>
      </c>
      <c r="G43" s="36">
        <v>26681</v>
      </c>
      <c r="H43" s="59">
        <v>24119</v>
      </c>
      <c r="I43" s="59">
        <v>25982</v>
      </c>
      <c r="J43" s="59">
        <v>27528</v>
      </c>
      <c r="K43" s="59">
        <v>35173</v>
      </c>
      <c r="L43" s="59">
        <v>29573</v>
      </c>
      <c r="M43" s="98">
        <f>SUM(F43:L43)</f>
        <v>170392</v>
      </c>
      <c r="N43" s="23"/>
      <c r="P43" s="91"/>
      <c r="Q43" s="91"/>
    </row>
    <row r="44" spans="1:17" ht="13" customHeight="1" x14ac:dyDescent="0.35">
      <c r="A44" s="5"/>
      <c r="B44" s="42" t="s">
        <v>51</v>
      </c>
      <c r="C44" s="42"/>
      <c r="D44" s="42"/>
      <c r="E44" s="42"/>
      <c r="F44" s="36">
        <v>1777</v>
      </c>
      <c r="G44" s="59">
        <v>75808</v>
      </c>
      <c r="H44" s="59">
        <v>77834</v>
      </c>
      <c r="I44" s="59">
        <v>72574</v>
      </c>
      <c r="J44" s="59">
        <v>79254</v>
      </c>
      <c r="K44" s="59">
        <v>85898</v>
      </c>
      <c r="L44" s="59">
        <v>84777</v>
      </c>
      <c r="M44" s="98">
        <f>SUM(F44:L44)</f>
        <v>477922</v>
      </c>
      <c r="N44" s="23"/>
      <c r="P44" s="91"/>
      <c r="Q44" s="91"/>
    </row>
    <row r="45" spans="1:17" ht="13" customHeight="1" x14ac:dyDescent="0.35">
      <c r="A45" s="5"/>
      <c r="B45" s="42" t="s">
        <v>152</v>
      </c>
      <c r="C45" s="42"/>
      <c r="D45" s="42"/>
      <c r="E45" s="42"/>
      <c r="F45" s="36">
        <v>20</v>
      </c>
      <c r="G45" s="59">
        <v>74</v>
      </c>
      <c r="H45" s="59">
        <v>65</v>
      </c>
      <c r="I45" s="59">
        <v>275</v>
      </c>
      <c r="J45" s="59">
        <v>288</v>
      </c>
      <c r="K45" s="59">
        <v>627</v>
      </c>
      <c r="L45" s="59">
        <v>575</v>
      </c>
      <c r="M45" s="98">
        <f>SUM(F45:L45)</f>
        <v>1924</v>
      </c>
      <c r="N45" s="23"/>
      <c r="P45" s="91"/>
      <c r="Q45" s="91"/>
    </row>
    <row r="46" spans="1:17" ht="13" customHeight="1" x14ac:dyDescent="0.35">
      <c r="A46" s="5"/>
      <c r="B46" s="42" t="s">
        <v>52</v>
      </c>
      <c r="C46" s="42"/>
      <c r="D46" s="42"/>
      <c r="E46" s="42"/>
      <c r="F46" s="36">
        <v>77</v>
      </c>
      <c r="G46" s="36">
        <v>0</v>
      </c>
      <c r="H46" s="59">
        <v>2676</v>
      </c>
      <c r="I46" s="59">
        <v>2791</v>
      </c>
      <c r="J46" s="59">
        <v>2290</v>
      </c>
      <c r="K46" s="59">
        <v>4047</v>
      </c>
      <c r="L46" s="59">
        <v>5203</v>
      </c>
      <c r="M46" s="98">
        <f>SUM(F46:L46)</f>
        <v>17084</v>
      </c>
      <c r="N46" s="23"/>
      <c r="P46" s="91"/>
      <c r="Q46" s="91"/>
    </row>
    <row r="47" spans="1:17" ht="13" customHeight="1" x14ac:dyDescent="0.35">
      <c r="A47" s="5"/>
      <c r="B47" s="42" t="s">
        <v>54</v>
      </c>
      <c r="C47" s="42"/>
      <c r="D47" s="42"/>
      <c r="E47" s="42"/>
      <c r="F47" s="59">
        <v>13062</v>
      </c>
      <c r="G47" s="59">
        <v>17038</v>
      </c>
      <c r="H47" s="59">
        <v>13652</v>
      </c>
      <c r="I47" s="59">
        <v>13528</v>
      </c>
      <c r="J47" s="59">
        <v>13959</v>
      </c>
      <c r="K47" s="59">
        <v>16260</v>
      </c>
      <c r="L47" s="59">
        <v>11456</v>
      </c>
      <c r="M47" s="98">
        <f>SUM(F47:L47)</f>
        <v>98955</v>
      </c>
      <c r="N47" s="23"/>
      <c r="P47" s="91"/>
      <c r="Q47" s="91"/>
    </row>
    <row r="48" spans="1:17" ht="13" customHeight="1" x14ac:dyDescent="0.35">
      <c r="A48" s="5"/>
      <c r="B48" s="43" t="s">
        <v>55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22"/>
      <c r="P48" s="91"/>
      <c r="Q48" s="91"/>
    </row>
    <row r="49" spans="1:17" ht="13" customHeight="1" x14ac:dyDescent="0.35">
      <c r="A49" s="5"/>
      <c r="B49" s="42" t="s">
        <v>56</v>
      </c>
      <c r="C49" s="42"/>
      <c r="D49" s="42"/>
      <c r="E49" s="42"/>
      <c r="F49" s="59">
        <v>71</v>
      </c>
      <c r="G49" s="59">
        <v>5816</v>
      </c>
      <c r="H49" s="59">
        <v>6153</v>
      </c>
      <c r="I49" s="59">
        <v>5373</v>
      </c>
      <c r="J49" s="59">
        <v>4798</v>
      </c>
      <c r="K49" s="59">
        <v>9239</v>
      </c>
      <c r="L49" s="59">
        <v>7137</v>
      </c>
      <c r="M49" s="98">
        <f>SUM(F49:L49)</f>
        <v>38587</v>
      </c>
      <c r="N49" s="23"/>
      <c r="P49" s="91"/>
      <c r="Q49" s="91"/>
    </row>
    <row r="50" spans="1:17" ht="13" customHeight="1" x14ac:dyDescent="0.35">
      <c r="A50" s="5"/>
      <c r="B50" s="42" t="s">
        <v>58</v>
      </c>
      <c r="C50" s="42"/>
      <c r="D50" s="42"/>
      <c r="E50" s="42"/>
      <c r="F50" s="59">
        <v>1323</v>
      </c>
      <c r="G50" s="59">
        <v>30687</v>
      </c>
      <c r="H50" s="59">
        <v>28557</v>
      </c>
      <c r="I50" s="59">
        <v>32828</v>
      </c>
      <c r="J50" s="59">
        <v>29950</v>
      </c>
      <c r="K50" s="59">
        <v>47290</v>
      </c>
      <c r="L50" s="59">
        <v>52245</v>
      </c>
      <c r="M50" s="98">
        <f>SUM(F50:L50)</f>
        <v>222880</v>
      </c>
      <c r="N50" s="23"/>
      <c r="P50" s="91"/>
      <c r="Q50" s="91"/>
    </row>
    <row r="51" spans="1:17" ht="13" customHeight="1" x14ac:dyDescent="0.35">
      <c r="A51" s="5"/>
      <c r="B51" s="42" t="s">
        <v>60</v>
      </c>
      <c r="C51" s="42"/>
      <c r="D51" s="42"/>
      <c r="E51" s="42"/>
      <c r="F51" s="36">
        <v>40</v>
      </c>
      <c r="G51" s="59">
        <v>6653</v>
      </c>
      <c r="H51" s="59">
        <v>4718</v>
      </c>
      <c r="I51" s="59">
        <v>6756</v>
      </c>
      <c r="J51" s="59">
        <v>5573</v>
      </c>
      <c r="K51" s="59">
        <v>11181</v>
      </c>
      <c r="L51" s="59">
        <v>8475</v>
      </c>
      <c r="M51" s="98">
        <f>SUM(F51:L51)</f>
        <v>43396</v>
      </c>
      <c r="N51" s="23"/>
      <c r="P51" s="91"/>
      <c r="Q51" s="91"/>
    </row>
    <row r="52" spans="1:17" ht="13" customHeight="1" x14ac:dyDescent="0.35">
      <c r="A52" s="5"/>
      <c r="B52" s="42" t="s">
        <v>61</v>
      </c>
      <c r="C52" s="42"/>
      <c r="D52" s="42"/>
      <c r="E52" s="42"/>
      <c r="F52" s="36">
        <v>20</v>
      </c>
      <c r="G52" s="59">
        <v>869</v>
      </c>
      <c r="H52" s="59">
        <v>1144</v>
      </c>
      <c r="I52" s="59">
        <v>891</v>
      </c>
      <c r="J52" s="59">
        <v>658</v>
      </c>
      <c r="K52" s="59">
        <v>825</v>
      </c>
      <c r="L52" s="59">
        <v>991</v>
      </c>
      <c r="M52" s="98">
        <f>SUM(F52:L52)</f>
        <v>5398</v>
      </c>
      <c r="N52" s="20"/>
      <c r="P52" s="91"/>
      <c r="Q52" s="91"/>
    </row>
    <row r="53" spans="1:17" ht="13" customHeight="1" x14ac:dyDescent="0.35">
      <c r="A53" s="5"/>
      <c r="B53" s="42" t="s">
        <v>63</v>
      </c>
      <c r="C53" s="42"/>
      <c r="D53" s="42"/>
      <c r="E53" s="42"/>
      <c r="F53" s="36">
        <v>0</v>
      </c>
      <c r="G53" s="36">
        <v>0</v>
      </c>
      <c r="H53" s="59">
        <v>378</v>
      </c>
      <c r="I53" s="59">
        <v>236</v>
      </c>
      <c r="J53" s="59">
        <v>387</v>
      </c>
      <c r="K53" s="59">
        <v>2144</v>
      </c>
      <c r="L53" s="59">
        <v>2484</v>
      </c>
      <c r="M53" s="98">
        <f>SUM(F53:L53)</f>
        <v>5629</v>
      </c>
      <c r="N53" s="23"/>
      <c r="P53" s="91"/>
      <c r="Q53" s="91"/>
    </row>
    <row r="54" spans="1:17" ht="13" customHeight="1" x14ac:dyDescent="0.35">
      <c r="A54" s="5"/>
      <c r="B54" s="43" t="s">
        <v>9</v>
      </c>
      <c r="C54" s="44"/>
      <c r="D54" s="44"/>
      <c r="E54" s="44"/>
      <c r="F54" s="68">
        <f>SUM(F14:F18,F20:F24,F26:F28,F30:F35,F37:F38,F40:F41,F43:F47,F49:F53)</f>
        <v>445967</v>
      </c>
      <c r="G54" s="68">
        <f t="shared" ref="G54:M54" si="1">SUM(G14:G18,G20:G24,G26:G28,G30:G35,G37:G38,G40:G41,G43:G47,G49:G53)</f>
        <v>824993</v>
      </c>
      <c r="H54" s="68">
        <f t="shared" si="1"/>
        <v>801070</v>
      </c>
      <c r="I54" s="68">
        <f t="shared" si="1"/>
        <v>806858</v>
      </c>
      <c r="J54" s="68">
        <f t="shared" si="1"/>
        <v>819377</v>
      </c>
      <c r="K54" s="68">
        <f t="shared" si="1"/>
        <v>942404</v>
      </c>
      <c r="L54" s="68">
        <f t="shared" si="1"/>
        <v>873312</v>
      </c>
      <c r="M54" s="68">
        <f t="shared" si="1"/>
        <v>5513981</v>
      </c>
      <c r="N54" s="25"/>
      <c r="P54" s="91"/>
      <c r="Q54" s="91"/>
    </row>
    <row r="55" spans="1:17" ht="6" customHeight="1" thickBot="1" x14ac:dyDescent="0.4">
      <c r="A55" s="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5"/>
      <c r="Q55" s="91"/>
    </row>
    <row r="56" spans="1:17" ht="12" customHeight="1" x14ac:dyDescent="0.25">
      <c r="A56" s="5"/>
      <c r="B56" s="48" t="s">
        <v>161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5"/>
    </row>
    <row r="57" spans="1:17" ht="12" customHeight="1" x14ac:dyDescent="0.25">
      <c r="A57" s="5"/>
      <c r="B57" s="47" t="s">
        <v>65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5"/>
    </row>
    <row r="58" spans="1:17" ht="12" customHeight="1" x14ac:dyDescent="0.25">
      <c r="A58" s="5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5"/>
    </row>
    <row r="59" spans="1:17" ht="12" customHeight="1" x14ac:dyDescent="0.25">
      <c r="A59" s="5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5"/>
    </row>
    <row r="60" spans="1:17" ht="12" customHeight="1" x14ac:dyDescent="0.25">
      <c r="A60" s="5"/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5"/>
    </row>
    <row r="61" spans="1:17" ht="6" customHeight="1" x14ac:dyDescent="0.35">
      <c r="A61" s="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5"/>
    </row>
    <row r="62" spans="1:17" ht="12" customHeight="1" x14ac:dyDescent="0.35">
      <c r="A62" s="5"/>
      <c r="B62" s="50"/>
      <c r="C62" s="28"/>
      <c r="D62" s="28"/>
      <c r="E62" s="28"/>
      <c r="F62" s="49"/>
      <c r="G62" s="49"/>
      <c r="H62" s="49"/>
      <c r="I62" s="49"/>
      <c r="J62" s="49"/>
      <c r="K62" s="49"/>
      <c r="L62" s="49"/>
      <c r="M62" s="49"/>
      <c r="N62" s="35"/>
    </row>
    <row r="63" spans="1:17" ht="12" customHeight="1" x14ac:dyDescent="0.35">
      <c r="A63" s="5"/>
      <c r="B63" s="5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5"/>
    </row>
    <row r="64" spans="1:17" ht="12" customHeight="1" x14ac:dyDescent="0.35">
      <c r="A64" s="5"/>
      <c r="B64" s="50"/>
      <c r="C64" s="5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5"/>
    </row>
    <row r="65" spans="1:14" ht="12" customHeight="1" x14ac:dyDescent="0.35">
      <c r="A65" s="5"/>
      <c r="B65" s="50"/>
      <c r="C65" s="51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5"/>
    </row>
    <row r="66" spans="1:14" ht="12" customHeight="1" x14ac:dyDescent="0.35">
      <c r="A66" s="5"/>
      <c r="B66" s="50"/>
      <c r="C66" s="5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5"/>
    </row>
    <row r="67" spans="1:14" ht="12" customHeight="1" x14ac:dyDescent="0.35">
      <c r="A67" s="5"/>
      <c r="B67" s="50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5"/>
    </row>
    <row r="68" spans="1:14" ht="12" customHeight="1" x14ac:dyDescent="0.35">
      <c r="A68" s="5"/>
      <c r="B68" s="50"/>
      <c r="C68" s="5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"/>
    </row>
    <row r="69" spans="1:14" ht="12" customHeight="1" x14ac:dyDescent="0.35">
      <c r="A69" s="5"/>
      <c r="B69" s="50"/>
      <c r="C69" s="5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"/>
    </row>
    <row r="70" spans="1:14" ht="12" customHeight="1" x14ac:dyDescent="0.35">
      <c r="A70" s="5"/>
      <c r="B70" s="50"/>
      <c r="C70" s="50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5"/>
    </row>
    <row r="71" spans="1:14" ht="12" customHeight="1" x14ac:dyDescent="0.35">
      <c r="A71" s="5"/>
      <c r="B71" s="50"/>
      <c r="C71" s="5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5"/>
    </row>
    <row r="72" spans="1:14" ht="12" customHeight="1" x14ac:dyDescent="0.35">
      <c r="A72" s="5"/>
      <c r="B72" s="50"/>
      <c r="C72" s="5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5"/>
    </row>
    <row r="73" spans="1:14" ht="12" customHeight="1" x14ac:dyDescent="0.35">
      <c r="A73" s="5"/>
      <c r="B73" s="50"/>
      <c r="C73" s="5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5"/>
    </row>
    <row r="74" spans="1:14" ht="12" customHeight="1" x14ac:dyDescent="0.35">
      <c r="A74" s="5"/>
      <c r="B74" s="50"/>
      <c r="C74" s="5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5"/>
    </row>
    <row r="75" spans="1:14" ht="12" customHeight="1" x14ac:dyDescent="0.35">
      <c r="A75" s="5"/>
      <c r="B75" s="50"/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5"/>
    </row>
    <row r="76" spans="1:14" ht="13" customHeight="1" x14ac:dyDescent="0.35">
      <c r="A76" s="5"/>
      <c r="B76" s="50"/>
      <c r="C76" s="5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5"/>
    </row>
    <row r="77" spans="1:14" ht="13" customHeight="1" x14ac:dyDescent="0.35">
      <c r="A77" s="5"/>
      <c r="B77" s="50"/>
      <c r="C77" s="5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5"/>
    </row>
    <row r="207" spans="6:17" x14ac:dyDescent="0.35"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6:17" x14ac:dyDescent="0.35"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5:20" x14ac:dyDescent="0.35"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5:20" x14ac:dyDescent="0.35"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5:20" x14ac:dyDescent="0.35"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5:20" x14ac:dyDescent="0.35"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5:20" x14ac:dyDescent="0.35"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5:20" x14ac:dyDescent="0.35"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7"/>
    </row>
    <row r="215" spans="5:20" x14ac:dyDescent="0.35">
      <c r="E215" s="18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8"/>
      <c r="S215" s="18"/>
      <c r="T215" s="18"/>
    </row>
    <row r="216" spans="5:20" x14ac:dyDescent="0.35"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8"/>
      <c r="S216" s="18"/>
      <c r="T216" s="18"/>
    </row>
    <row r="217" spans="5:20" x14ac:dyDescent="0.35"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8"/>
      <c r="S217" s="18"/>
      <c r="T217" s="18"/>
    </row>
    <row r="218" spans="5:20" x14ac:dyDescent="0.35"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8"/>
      <c r="S218" s="18"/>
      <c r="T218" s="18"/>
    </row>
    <row r="219" spans="5:20" x14ac:dyDescent="0.35"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8"/>
      <c r="S219" s="18"/>
      <c r="T219" s="18"/>
    </row>
    <row r="220" spans="5:20" x14ac:dyDescent="0.35">
      <c r="E220" s="18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8"/>
      <c r="S220" s="18"/>
      <c r="T220" s="18"/>
    </row>
    <row r="221" spans="5:20" x14ac:dyDescent="0.35">
      <c r="E221" s="18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6"/>
      <c r="Q221" s="16"/>
      <c r="R221" s="18"/>
      <c r="S221" s="18"/>
      <c r="T221" s="18"/>
    </row>
    <row r="222" spans="5:20" x14ac:dyDescent="0.2">
      <c r="E222" s="18"/>
      <c r="F222" s="17"/>
      <c r="G222" s="53">
        <v>314585</v>
      </c>
      <c r="H222" s="53">
        <v>372586</v>
      </c>
      <c r="I222" s="53">
        <v>139342</v>
      </c>
      <c r="J222" s="53"/>
      <c r="K222" s="53"/>
      <c r="L222" s="53">
        <v>0</v>
      </c>
      <c r="M222" s="53">
        <f>SUM(G222:L222)</f>
        <v>826513</v>
      </c>
      <c r="N222" s="54"/>
      <c r="O222" s="17"/>
      <c r="P222" s="16"/>
      <c r="Q222" s="16"/>
      <c r="R222" s="18"/>
      <c r="S222" s="18"/>
      <c r="T222" s="18"/>
    </row>
    <row r="223" spans="5:20" x14ac:dyDescent="0.35">
      <c r="E223" s="18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6"/>
      <c r="Q223" s="16"/>
      <c r="R223" s="18"/>
      <c r="S223" s="18"/>
      <c r="T223" s="18"/>
    </row>
    <row r="224" spans="5:20" x14ac:dyDescent="0.35">
      <c r="E224" s="18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6"/>
      <c r="Q224" s="16"/>
      <c r="R224" s="18"/>
      <c r="S224" s="18"/>
      <c r="T224" s="18"/>
    </row>
    <row r="225" spans="5:20" x14ac:dyDescent="0.35">
      <c r="E225" s="18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8"/>
      <c r="S225" s="18"/>
      <c r="T225" s="18"/>
    </row>
    <row r="226" spans="5:20" x14ac:dyDescent="0.35">
      <c r="E226" s="18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8"/>
      <c r="S226" s="18"/>
      <c r="T226" s="18"/>
    </row>
    <row r="227" spans="5:20" x14ac:dyDescent="0.35">
      <c r="F227" s="16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6"/>
    </row>
    <row r="228" spans="5:20" x14ac:dyDescent="0.35">
      <c r="F228" s="16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6"/>
      <c r="R228" s="16"/>
      <c r="S228" s="16"/>
    </row>
    <row r="229" spans="5:20" x14ac:dyDescent="0.35">
      <c r="F229" s="16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6"/>
      <c r="R229" s="16"/>
      <c r="S229" s="16"/>
    </row>
    <row r="230" spans="5:20" x14ac:dyDescent="0.35">
      <c r="F230" s="16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6"/>
      <c r="R230" s="16"/>
      <c r="S230" s="16"/>
    </row>
    <row r="231" spans="5:20" x14ac:dyDescent="0.35"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</row>
    <row r="232" spans="5:20" x14ac:dyDescent="0.35"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</sheetData>
  <conditionalFormatting sqref="F15:J15 F16:F18">
    <cfRule type="expression" dxfId="236" priority="56" stopIfTrue="1">
      <formula>F15=""</formula>
    </cfRule>
  </conditionalFormatting>
  <conditionalFormatting sqref="F14:L14">
    <cfRule type="expression" dxfId="235" priority="69" stopIfTrue="1">
      <formula>F14=""</formula>
    </cfRule>
  </conditionalFormatting>
  <conditionalFormatting sqref="F20:L24">
    <cfRule type="expression" dxfId="234" priority="10" stopIfTrue="1">
      <formula>F20=""</formula>
    </cfRule>
  </conditionalFormatting>
  <conditionalFormatting sqref="F26:L28">
    <cfRule type="expression" dxfId="233" priority="7" stopIfTrue="1">
      <formula>F26=""</formula>
    </cfRule>
  </conditionalFormatting>
  <conditionalFormatting sqref="F30:L35">
    <cfRule type="expression" dxfId="232" priority="20" stopIfTrue="1">
      <formula>F30=""</formula>
    </cfRule>
  </conditionalFormatting>
  <conditionalFormatting sqref="F37:L38">
    <cfRule type="expression" dxfId="231" priority="2" stopIfTrue="1">
      <formula>F37=""</formula>
    </cfRule>
  </conditionalFormatting>
  <conditionalFormatting sqref="F40:L41">
    <cfRule type="expression" dxfId="230" priority="5" stopIfTrue="1">
      <formula>F40=""</formula>
    </cfRule>
  </conditionalFormatting>
  <conditionalFormatting sqref="F43:L47">
    <cfRule type="expression" dxfId="229" priority="1" stopIfTrue="1">
      <formula>F43=""</formula>
    </cfRule>
  </conditionalFormatting>
  <conditionalFormatting sqref="F49:L53">
    <cfRule type="expression" dxfId="228" priority="48" stopIfTrue="1">
      <formula>F49=""</formula>
    </cfRule>
  </conditionalFormatting>
  <conditionalFormatting sqref="G16:J16">
    <cfRule type="expression" dxfId="227" priority="16" stopIfTrue="1">
      <formula>G16=""</formula>
    </cfRule>
  </conditionalFormatting>
  <conditionalFormatting sqref="G17:L18">
    <cfRule type="expression" dxfId="226" priority="22" stopIfTrue="1">
      <formula>G17=""</formula>
    </cfRule>
  </conditionalFormatting>
  <conditionalFormatting sqref="K15:L16">
    <cfRule type="expression" dxfId="225" priority="35" stopIfTrue="1">
      <formula>K15=""</formula>
    </cfRule>
  </conditionalFormatting>
  <pageMargins left="0" right="0.15748031496062992" top="0" bottom="0.23622047244094491" header="0" footer="0.23622047244094491"/>
  <pageSetup paperSize="9" scale="85" orientation="portrait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D61E-68DB-43D7-AB93-CACC0DF72BD2}">
  <dimension ref="A1:Y201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265625" defaultRowHeight="14.5" x14ac:dyDescent="0.35"/>
  <cols>
    <col min="1" max="1" width="2.453125" style="7" customWidth="1"/>
    <col min="2" max="2" width="7.81640625" style="7" customWidth="1"/>
    <col min="3" max="3" width="9.453125" style="7" customWidth="1"/>
    <col min="4" max="4" width="8.54296875" style="7" customWidth="1"/>
    <col min="5" max="5" width="15.1796875" style="7" customWidth="1"/>
    <col min="6" max="8" width="7.54296875" style="7" bestFit="1" customWidth="1"/>
    <col min="9" max="9" width="7.453125" style="7" bestFit="1" customWidth="1"/>
    <col min="10" max="17" width="7.54296875" style="7" bestFit="1" customWidth="1"/>
    <col min="18" max="18" width="9.1796875" style="7" bestFit="1" customWidth="1"/>
    <col min="19" max="20" width="5.26953125" style="7" customWidth="1"/>
    <col min="21" max="16384" width="8.7265625" style="7"/>
  </cols>
  <sheetData>
    <row r="1" spans="1:23" ht="18.7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U1" s="19"/>
      <c r="V1" s="19"/>
    </row>
    <row r="2" spans="1:23" ht="18.7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U2" s="19"/>
      <c r="V2" s="19"/>
    </row>
    <row r="3" spans="1:23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19"/>
      <c r="V3" s="19"/>
    </row>
    <row r="4" spans="1:23" ht="15.7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W4" s="18"/>
    </row>
    <row r="5" spans="1:23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3" ht="15.7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9"/>
    </row>
    <row r="7" spans="1:23" ht="15.75" customHeight="1" x14ac:dyDescent="0.35">
      <c r="A7" s="5"/>
      <c r="B7" s="3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23" ht="15.75" customHeight="1" x14ac:dyDescent="0.35">
      <c r="A8" s="5"/>
      <c r="B8" s="55" t="s">
        <v>158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3" ht="6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3" ht="18.75" customHeight="1" x14ac:dyDescent="0.35">
      <c r="A10" s="5"/>
      <c r="B10" s="37" t="s">
        <v>238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26"/>
    </row>
    <row r="11" spans="1:23" ht="6" customHeight="1" x14ac:dyDescent="0.35">
      <c r="A11" s="5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6"/>
    </row>
    <row r="12" spans="1:23" x14ac:dyDescent="0.35">
      <c r="A12" s="5"/>
      <c r="B12" s="63" t="s">
        <v>6</v>
      </c>
      <c r="C12" s="82"/>
      <c r="D12" s="82"/>
      <c r="E12" s="82"/>
      <c r="F12" s="84" t="s">
        <v>8</v>
      </c>
      <c r="G12" s="84" t="s">
        <v>66</v>
      </c>
      <c r="H12" s="84" t="s">
        <v>67</v>
      </c>
      <c r="I12" s="84" t="s">
        <v>68</v>
      </c>
      <c r="J12" s="84" t="s">
        <v>83</v>
      </c>
      <c r="K12" s="84" t="s">
        <v>84</v>
      </c>
      <c r="L12" s="84" t="s">
        <v>85</v>
      </c>
      <c r="M12" s="84" t="s">
        <v>86</v>
      </c>
      <c r="N12" s="84" t="s">
        <v>87</v>
      </c>
      <c r="O12" s="84" t="s">
        <v>88</v>
      </c>
      <c r="P12" s="84" t="s">
        <v>89</v>
      </c>
      <c r="Q12" s="84" t="s">
        <v>90</v>
      </c>
      <c r="R12" s="85" t="s">
        <v>9</v>
      </c>
      <c r="S12" s="27"/>
    </row>
    <row r="13" spans="1:23" ht="13" customHeight="1" x14ac:dyDescent="0.35">
      <c r="A13" s="5"/>
      <c r="B13" s="43" t="s">
        <v>10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24"/>
    </row>
    <row r="14" spans="1:23" ht="13" customHeight="1" x14ac:dyDescent="0.35">
      <c r="A14" s="5"/>
      <c r="B14" s="42" t="s">
        <v>11</v>
      </c>
      <c r="C14" s="42"/>
      <c r="D14" s="42"/>
      <c r="E14" s="42"/>
      <c r="F14" s="36">
        <v>3803</v>
      </c>
      <c r="G14" s="36">
        <v>5156</v>
      </c>
      <c r="H14" s="36">
        <v>6276</v>
      </c>
      <c r="I14" s="36">
        <v>6623</v>
      </c>
      <c r="J14" s="36">
        <v>6819</v>
      </c>
      <c r="K14" s="36">
        <v>3808</v>
      </c>
      <c r="L14" s="36">
        <v>11790</v>
      </c>
      <c r="M14" s="36">
        <v>8996</v>
      </c>
      <c r="N14" s="36">
        <v>5799</v>
      </c>
      <c r="O14" s="36">
        <v>6128</v>
      </c>
      <c r="P14" s="36">
        <v>4959</v>
      </c>
      <c r="Q14" s="36">
        <v>5259</v>
      </c>
      <c r="R14" s="41">
        <f>SUM(F14:Q14)</f>
        <v>75416</v>
      </c>
      <c r="S14" s="23"/>
    </row>
    <row r="15" spans="1:23" ht="13" customHeight="1" x14ac:dyDescent="0.35">
      <c r="A15" s="5"/>
      <c r="B15" s="43" t="s">
        <v>19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24"/>
    </row>
    <row r="16" spans="1:23" ht="13" customHeight="1" x14ac:dyDescent="0.35">
      <c r="A16" s="5"/>
      <c r="B16" s="42" t="s">
        <v>20</v>
      </c>
      <c r="C16" s="42"/>
      <c r="D16" s="42"/>
      <c r="E16" s="42"/>
      <c r="F16" s="36">
        <v>3204</v>
      </c>
      <c r="G16" s="36">
        <v>4075</v>
      </c>
      <c r="H16" s="36">
        <v>4517</v>
      </c>
      <c r="I16" s="36">
        <v>5937</v>
      </c>
      <c r="J16" s="36">
        <v>6999</v>
      </c>
      <c r="K16" s="36">
        <v>5129</v>
      </c>
      <c r="L16" s="36">
        <v>10059</v>
      </c>
      <c r="M16" s="36">
        <v>9467</v>
      </c>
      <c r="N16" s="36">
        <v>6311</v>
      </c>
      <c r="O16" s="36">
        <v>4651</v>
      </c>
      <c r="P16" s="36">
        <v>3658</v>
      </c>
      <c r="Q16" s="36">
        <v>3271</v>
      </c>
      <c r="R16" s="41">
        <f t="shared" ref="R16:R27" si="0">SUM(F16:Q16)</f>
        <v>67278</v>
      </c>
      <c r="S16" s="23"/>
    </row>
    <row r="17" spans="1:19" ht="13" customHeight="1" x14ac:dyDescent="0.35">
      <c r="A17" s="5"/>
      <c r="B17" s="43" t="s">
        <v>28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24"/>
    </row>
    <row r="18" spans="1:19" ht="13" customHeight="1" x14ac:dyDescent="0.35">
      <c r="A18" s="5"/>
      <c r="B18" s="42" t="s">
        <v>29</v>
      </c>
      <c r="C18" s="42"/>
      <c r="D18" s="42"/>
      <c r="E18" s="42"/>
      <c r="F18" s="36">
        <v>7466</v>
      </c>
      <c r="G18" s="36">
        <v>9100</v>
      </c>
      <c r="H18" s="36">
        <v>9420</v>
      </c>
      <c r="I18" s="36">
        <v>11196</v>
      </c>
      <c r="J18" s="36">
        <v>9569</v>
      </c>
      <c r="K18" s="36">
        <v>5926</v>
      </c>
      <c r="L18" s="36">
        <v>7299</v>
      </c>
      <c r="M18" s="36">
        <v>9241</v>
      </c>
      <c r="N18" s="36">
        <v>15476</v>
      </c>
      <c r="O18" s="36">
        <v>16542</v>
      </c>
      <c r="P18" s="36">
        <v>12718</v>
      </c>
      <c r="Q18" s="36">
        <v>13132</v>
      </c>
      <c r="R18" s="41">
        <f t="shared" si="0"/>
        <v>127085</v>
      </c>
      <c r="S18" s="23"/>
    </row>
    <row r="19" spans="1:19" ht="13" customHeight="1" x14ac:dyDescent="0.35">
      <c r="A19" s="5"/>
      <c r="B19" s="43" t="s">
        <v>31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2"/>
    </row>
    <row r="20" spans="1:19" ht="13" customHeight="1" x14ac:dyDescent="0.35">
      <c r="A20" s="5"/>
      <c r="B20" s="42" t="s">
        <v>92</v>
      </c>
      <c r="C20" s="42"/>
      <c r="D20" s="42"/>
      <c r="E20" s="42"/>
      <c r="F20" s="36">
        <v>543057</v>
      </c>
      <c r="G20" s="36">
        <v>645231</v>
      </c>
      <c r="H20" s="36">
        <v>797634</v>
      </c>
      <c r="I20" s="36">
        <v>808623</v>
      </c>
      <c r="J20" s="36">
        <v>662887</v>
      </c>
      <c r="K20" s="36">
        <v>446477</v>
      </c>
      <c r="L20" s="36">
        <v>456096</v>
      </c>
      <c r="M20" s="36">
        <v>563406</v>
      </c>
      <c r="N20" s="36">
        <v>729244</v>
      </c>
      <c r="O20" s="36">
        <v>870235</v>
      </c>
      <c r="P20" s="36">
        <v>580222</v>
      </c>
      <c r="Q20" s="36">
        <v>512182</v>
      </c>
      <c r="R20" s="41">
        <f t="shared" si="0"/>
        <v>7615294</v>
      </c>
      <c r="S20" s="23"/>
    </row>
    <row r="21" spans="1:19" ht="13" customHeight="1" x14ac:dyDescent="0.35">
      <c r="A21" s="5"/>
      <c r="B21" s="43" t="s">
        <v>44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2"/>
    </row>
    <row r="22" spans="1:19" ht="13" customHeight="1" x14ac:dyDescent="0.35">
      <c r="A22" s="5"/>
      <c r="B22" s="42" t="s">
        <v>45</v>
      </c>
      <c r="C22" s="42"/>
      <c r="D22" s="42"/>
      <c r="E22" s="42"/>
      <c r="F22" s="36">
        <v>707</v>
      </c>
      <c r="G22" s="36">
        <v>907</v>
      </c>
      <c r="H22" s="36">
        <v>919</v>
      </c>
      <c r="I22" s="36">
        <v>1092</v>
      </c>
      <c r="J22" s="36">
        <v>1106</v>
      </c>
      <c r="K22" s="36">
        <v>411</v>
      </c>
      <c r="L22" s="36">
        <v>545</v>
      </c>
      <c r="M22" s="36">
        <v>696</v>
      </c>
      <c r="N22" s="36">
        <v>930</v>
      </c>
      <c r="O22" s="36">
        <v>1087</v>
      </c>
      <c r="P22" s="36">
        <v>933</v>
      </c>
      <c r="Q22" s="36">
        <v>1190</v>
      </c>
      <c r="R22" s="41">
        <f t="shared" si="0"/>
        <v>10523</v>
      </c>
      <c r="S22" s="23"/>
    </row>
    <row r="23" spans="1:19" ht="13" customHeight="1" x14ac:dyDescent="0.35">
      <c r="A23" s="5"/>
      <c r="B23" s="43" t="s">
        <v>48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2"/>
    </row>
    <row r="24" spans="1:19" ht="13" customHeight="1" x14ac:dyDescent="0.35">
      <c r="A24" s="5"/>
      <c r="B24" s="42" t="s">
        <v>49</v>
      </c>
      <c r="C24" s="42"/>
      <c r="D24" s="42"/>
      <c r="E24" s="42"/>
      <c r="F24" s="36">
        <v>4017</v>
      </c>
      <c r="G24" s="36">
        <v>4802</v>
      </c>
      <c r="H24" s="36">
        <v>3889</v>
      </c>
      <c r="I24" s="36">
        <v>3997</v>
      </c>
      <c r="J24" s="36">
        <v>3674</v>
      </c>
      <c r="K24" s="36">
        <v>2239</v>
      </c>
      <c r="L24" s="36">
        <v>3168</v>
      </c>
      <c r="M24" s="36">
        <v>5778</v>
      </c>
      <c r="N24" s="36">
        <v>6569</v>
      </c>
      <c r="O24" s="36">
        <v>6774</v>
      </c>
      <c r="P24" s="36">
        <v>5610</v>
      </c>
      <c r="Q24" s="36">
        <v>5219</v>
      </c>
      <c r="R24" s="41">
        <f t="shared" si="0"/>
        <v>55736</v>
      </c>
      <c r="S24" s="23"/>
    </row>
    <row r="25" spans="1:19" ht="13" customHeight="1" x14ac:dyDescent="0.35">
      <c r="A25" s="5"/>
      <c r="B25" s="43" t="s">
        <v>55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22"/>
    </row>
    <row r="26" spans="1:19" ht="13" customHeight="1" x14ac:dyDescent="0.35">
      <c r="A26" s="5"/>
      <c r="B26" s="42" t="s">
        <v>56</v>
      </c>
      <c r="C26" s="42"/>
      <c r="D26" s="42"/>
      <c r="E26" s="42"/>
      <c r="F26" s="36">
        <v>859</v>
      </c>
      <c r="G26" s="36">
        <v>1048</v>
      </c>
      <c r="H26" s="36">
        <v>803</v>
      </c>
      <c r="I26" s="36">
        <v>953</v>
      </c>
      <c r="J26" s="36">
        <v>974</v>
      </c>
      <c r="K26" s="36">
        <v>307</v>
      </c>
      <c r="L26" s="36">
        <v>291</v>
      </c>
      <c r="M26" s="36">
        <v>415</v>
      </c>
      <c r="N26" s="36">
        <v>516</v>
      </c>
      <c r="O26" s="36">
        <v>751</v>
      </c>
      <c r="P26" s="36">
        <v>845</v>
      </c>
      <c r="Q26" s="36">
        <v>756</v>
      </c>
      <c r="R26" s="41">
        <f t="shared" si="0"/>
        <v>8518</v>
      </c>
      <c r="S26" s="23"/>
    </row>
    <row r="27" spans="1:19" ht="13" customHeight="1" x14ac:dyDescent="0.35">
      <c r="A27" s="5"/>
      <c r="B27" s="42" t="s">
        <v>58</v>
      </c>
      <c r="C27" s="42"/>
      <c r="D27" s="42"/>
      <c r="E27" s="42"/>
      <c r="F27" s="36">
        <v>6112</v>
      </c>
      <c r="G27" s="36">
        <v>8735</v>
      </c>
      <c r="H27" s="36">
        <v>7229</v>
      </c>
      <c r="I27" s="36">
        <v>7902</v>
      </c>
      <c r="J27" s="36">
        <v>10574</v>
      </c>
      <c r="K27" s="36">
        <v>2719</v>
      </c>
      <c r="L27" s="36">
        <v>11798</v>
      </c>
      <c r="M27" s="36">
        <v>11566</v>
      </c>
      <c r="N27" s="36">
        <v>7156</v>
      </c>
      <c r="O27" s="36">
        <v>8390</v>
      </c>
      <c r="P27" s="36">
        <v>7543</v>
      </c>
      <c r="Q27" s="36">
        <v>7876</v>
      </c>
      <c r="R27" s="41">
        <f t="shared" si="0"/>
        <v>97600</v>
      </c>
      <c r="S27" s="23"/>
    </row>
    <row r="28" spans="1:19" ht="13" customHeight="1" x14ac:dyDescent="0.35">
      <c r="A28" s="5"/>
      <c r="B28" s="43" t="s">
        <v>9</v>
      </c>
      <c r="C28" s="44"/>
      <c r="D28" s="44"/>
      <c r="E28" s="44"/>
      <c r="F28" s="45">
        <f>SUM(F14,F16,F18,F20,F22,F24,F26:F27)</f>
        <v>569225</v>
      </c>
      <c r="G28" s="45">
        <f t="shared" ref="G28:R28" si="1">SUM(G14,G16,G18,G20,G22,G24,G26:G27)</f>
        <v>679054</v>
      </c>
      <c r="H28" s="45">
        <f t="shared" si="1"/>
        <v>830687</v>
      </c>
      <c r="I28" s="45">
        <f t="shared" si="1"/>
        <v>846323</v>
      </c>
      <c r="J28" s="45">
        <f t="shared" si="1"/>
        <v>702602</v>
      </c>
      <c r="K28" s="45">
        <f t="shared" si="1"/>
        <v>467016</v>
      </c>
      <c r="L28" s="45">
        <f t="shared" si="1"/>
        <v>501046</v>
      </c>
      <c r="M28" s="45">
        <f t="shared" si="1"/>
        <v>609565</v>
      </c>
      <c r="N28" s="45">
        <f t="shared" si="1"/>
        <v>772001</v>
      </c>
      <c r="O28" s="45">
        <f t="shared" si="1"/>
        <v>914558</v>
      </c>
      <c r="P28" s="45">
        <f t="shared" si="1"/>
        <v>616488</v>
      </c>
      <c r="Q28" s="45">
        <f t="shared" si="1"/>
        <v>548885</v>
      </c>
      <c r="R28" s="45">
        <f t="shared" si="1"/>
        <v>8057450</v>
      </c>
      <c r="S28" s="25"/>
    </row>
    <row r="29" spans="1:19" ht="6" customHeight="1" thickBot="1" x14ac:dyDescent="0.4">
      <c r="A29" s="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5"/>
    </row>
    <row r="30" spans="1:19" ht="12" customHeight="1" x14ac:dyDescent="0.25">
      <c r="A30" s="5"/>
      <c r="B30" s="48" t="s">
        <v>161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5"/>
    </row>
    <row r="31" spans="1:19" ht="12" customHeight="1" x14ac:dyDescent="0.25">
      <c r="A31" s="5"/>
      <c r="B31" s="47" t="s">
        <v>65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5"/>
    </row>
    <row r="32" spans="1:19" ht="12" customHeight="1" x14ac:dyDescent="0.25">
      <c r="A32" s="5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5"/>
    </row>
    <row r="33" spans="1:19" ht="12" customHeight="1" x14ac:dyDescent="0.25">
      <c r="A33" s="5"/>
      <c r="B33" s="4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5"/>
    </row>
    <row r="34" spans="1:19" ht="12" customHeight="1" x14ac:dyDescent="0.25">
      <c r="A34" s="5"/>
      <c r="B34" s="48"/>
      <c r="C34" s="28"/>
      <c r="D34" s="28"/>
      <c r="E34" s="2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35"/>
    </row>
    <row r="35" spans="1:19" ht="6" customHeight="1" x14ac:dyDescent="0.35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5"/>
    </row>
    <row r="36" spans="1:19" ht="12" customHeight="1" x14ac:dyDescent="0.35">
      <c r="A36" s="5"/>
      <c r="B36" s="50"/>
      <c r="C36" s="5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5"/>
    </row>
    <row r="37" spans="1:19" ht="12" customHeight="1" x14ac:dyDescent="0.35">
      <c r="A37" s="5"/>
      <c r="B37" s="50"/>
      <c r="C37" s="5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5"/>
    </row>
    <row r="38" spans="1:19" ht="12" customHeight="1" x14ac:dyDescent="0.35">
      <c r="A38" s="5"/>
      <c r="B38" s="50"/>
      <c r="C38" s="50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5"/>
    </row>
    <row r="39" spans="1:19" ht="12" customHeight="1" x14ac:dyDescent="0.35">
      <c r="A39" s="5"/>
      <c r="B39" s="50"/>
      <c r="C39" s="5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5"/>
    </row>
    <row r="40" spans="1:19" ht="12" customHeight="1" x14ac:dyDescent="0.35">
      <c r="A40" s="5"/>
      <c r="B40" s="50"/>
      <c r="C40" s="5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5"/>
    </row>
    <row r="41" spans="1:19" ht="12" customHeight="1" x14ac:dyDescent="0.35">
      <c r="A41" s="5"/>
      <c r="B41" s="50"/>
      <c r="C41" s="52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5"/>
    </row>
    <row r="42" spans="1:19" ht="12" customHeight="1" x14ac:dyDescent="0.35">
      <c r="A42" s="5"/>
      <c r="B42" s="50"/>
      <c r="C42" s="52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5"/>
    </row>
    <row r="43" spans="1:19" ht="12" customHeight="1" x14ac:dyDescent="0.35">
      <c r="A43" s="5"/>
      <c r="B43" s="50"/>
      <c r="C43" s="5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5"/>
    </row>
    <row r="44" spans="1:19" ht="12" customHeight="1" x14ac:dyDescent="0.35">
      <c r="A44" s="5"/>
      <c r="B44" s="50"/>
      <c r="C44" s="5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5"/>
    </row>
    <row r="45" spans="1:19" ht="12" customHeight="1" x14ac:dyDescent="0.35">
      <c r="A45" s="5"/>
      <c r="B45" s="50"/>
      <c r="C45" s="5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5"/>
    </row>
    <row r="46" spans="1:19" ht="12" customHeight="1" x14ac:dyDescent="0.35">
      <c r="A46" s="5"/>
      <c r="B46" s="50"/>
      <c r="C46" s="5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5"/>
    </row>
    <row r="176" spans="6:22" x14ac:dyDescent="0.35"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5:25" x14ac:dyDescent="0.35"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5:25" x14ac:dyDescent="0.35"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5:25" x14ac:dyDescent="0.35"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5:25" x14ac:dyDescent="0.35"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5:25" x14ac:dyDescent="0.35"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5:25" x14ac:dyDescent="0.35"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5:25" x14ac:dyDescent="0.35"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7"/>
    </row>
    <row r="184" spans="5:25" x14ac:dyDescent="0.35">
      <c r="E184" s="18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8"/>
      <c r="X184" s="18"/>
      <c r="Y184" s="18"/>
    </row>
    <row r="185" spans="5:25" x14ac:dyDescent="0.35">
      <c r="E185" s="18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8"/>
      <c r="X185" s="18"/>
      <c r="Y185" s="18"/>
    </row>
    <row r="186" spans="5:25" x14ac:dyDescent="0.35">
      <c r="E186" s="18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8"/>
      <c r="X186" s="18"/>
      <c r="Y186" s="18"/>
    </row>
    <row r="187" spans="5:25" x14ac:dyDescent="0.35">
      <c r="E187" s="18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8"/>
      <c r="X187" s="18"/>
      <c r="Y187" s="18"/>
    </row>
    <row r="188" spans="5:25" x14ac:dyDescent="0.35">
      <c r="E188" s="18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8"/>
      <c r="X188" s="18"/>
      <c r="Y188" s="18"/>
    </row>
    <row r="189" spans="5:25" x14ac:dyDescent="0.35">
      <c r="E189" s="18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8"/>
      <c r="X189" s="18"/>
      <c r="Y189" s="18"/>
    </row>
    <row r="190" spans="5:25" x14ac:dyDescent="0.35">
      <c r="E190" s="18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6"/>
      <c r="V190" s="16"/>
      <c r="W190" s="18"/>
      <c r="X190" s="18"/>
      <c r="Y190" s="18"/>
    </row>
    <row r="191" spans="5:25" x14ac:dyDescent="0.2">
      <c r="E191" s="18"/>
      <c r="F191" s="53">
        <v>314585</v>
      </c>
      <c r="G191" s="53">
        <v>372586</v>
      </c>
      <c r="H191" s="53">
        <v>139342</v>
      </c>
      <c r="I191" s="53">
        <v>0</v>
      </c>
      <c r="J191" s="53"/>
      <c r="K191" s="53"/>
      <c r="L191" s="53"/>
      <c r="M191" s="53"/>
      <c r="N191" s="53"/>
      <c r="O191" s="53"/>
      <c r="P191" s="53"/>
      <c r="Q191" s="53"/>
      <c r="R191" s="53">
        <f>SUM(F191:I191)</f>
        <v>826513</v>
      </c>
      <c r="S191" s="54"/>
      <c r="T191" s="17"/>
      <c r="U191" s="16"/>
      <c r="V191" s="16"/>
      <c r="W191" s="18"/>
      <c r="X191" s="18"/>
      <c r="Y191" s="18"/>
    </row>
    <row r="192" spans="5:25" x14ac:dyDescent="0.35">
      <c r="E192" s="18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6"/>
      <c r="V192" s="16"/>
      <c r="W192" s="18"/>
      <c r="X192" s="18"/>
      <c r="Y192" s="18"/>
    </row>
    <row r="193" spans="5:25" x14ac:dyDescent="0.35">
      <c r="E193" s="18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6"/>
      <c r="V193" s="16"/>
      <c r="W193" s="18"/>
      <c r="X193" s="18"/>
      <c r="Y193" s="18"/>
    </row>
    <row r="194" spans="5:25" x14ac:dyDescent="0.35">
      <c r="E194" s="18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8"/>
      <c r="X194" s="18"/>
      <c r="Y194" s="18"/>
    </row>
    <row r="195" spans="5:25" x14ac:dyDescent="0.35">
      <c r="E195" s="18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8"/>
      <c r="X195" s="18"/>
      <c r="Y195" s="18"/>
    </row>
    <row r="196" spans="5:25" x14ac:dyDescent="0.3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6"/>
    </row>
    <row r="197" spans="5:25" x14ac:dyDescent="0.3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6"/>
      <c r="W197" s="16"/>
      <c r="X197" s="16"/>
    </row>
    <row r="198" spans="5:25" x14ac:dyDescent="0.3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6"/>
      <c r="W198" s="16"/>
      <c r="X198" s="16"/>
    </row>
    <row r="199" spans="5:25" x14ac:dyDescent="0.3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6"/>
      <c r="W199" s="16"/>
      <c r="X199" s="16"/>
    </row>
    <row r="200" spans="5:25" x14ac:dyDescent="0.35"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5:25" x14ac:dyDescent="0.35"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</sheetData>
  <conditionalFormatting sqref="F14:Q14">
    <cfRule type="cellIs" dxfId="224" priority="13" stopIfTrue="1" operator="equal">
      <formula>""</formula>
    </cfRule>
    <cfRule type="cellIs" dxfId="223" priority="15" stopIfTrue="1" operator="equal">
      <formula>""""""</formula>
    </cfRule>
  </conditionalFormatting>
  <conditionalFormatting sqref="F14:Q19">
    <cfRule type="cellIs" dxfId="222" priority="14" stopIfTrue="1" operator="equal">
      <formula>""" """</formula>
    </cfRule>
  </conditionalFormatting>
  <conditionalFormatting sqref="F16:Q16">
    <cfRule type="cellIs" dxfId="221" priority="10" stopIfTrue="1" operator="equal">
      <formula>""</formula>
    </cfRule>
  </conditionalFormatting>
  <conditionalFormatting sqref="F18:Q18 F22:Q22 F26:Q27">
    <cfRule type="cellIs" dxfId="220" priority="16" stopIfTrue="1" operator="equal">
      <formula>""</formula>
    </cfRule>
  </conditionalFormatting>
  <conditionalFormatting sqref="F18:Q18">
    <cfRule type="cellIs" dxfId="219" priority="17" stopIfTrue="1" operator="equal">
      <formula>""</formula>
    </cfRule>
  </conditionalFormatting>
  <conditionalFormatting sqref="F20:Q20">
    <cfRule type="cellIs" dxfId="218" priority="7" stopIfTrue="1" operator="equal">
      <formula>""</formula>
    </cfRule>
    <cfRule type="cellIs" dxfId="217" priority="9" stopIfTrue="1" operator="equal">
      <formula>""""""</formula>
    </cfRule>
  </conditionalFormatting>
  <conditionalFormatting sqref="F20:Q24">
    <cfRule type="cellIs" dxfId="216" priority="8" stopIfTrue="1" operator="equal">
      <formula>""" """</formula>
    </cfRule>
  </conditionalFormatting>
  <conditionalFormatting sqref="F24:Q24">
    <cfRule type="cellIs" dxfId="215" priority="1" stopIfTrue="1" operator="equal">
      <formula>""</formula>
    </cfRule>
  </conditionalFormatting>
  <conditionalFormatting sqref="F25:Q27 R15 R17 R19 R21 R23 R25">
    <cfRule type="cellIs" dxfId="214" priority="18" stopIfTrue="1" operator="equal">
      <formula>""" """</formula>
    </cfRule>
  </conditionalFormatting>
  <conditionalFormatting sqref="F26:Q27 F18:Q18 F22:Q22 F16:Q16 F24:Q24">
    <cfRule type="cellIs" dxfId="213" priority="19" stopIfTrue="1" operator="equal">
      <formula>""""""</formula>
    </cfRule>
  </conditionalFormatting>
  <pageMargins left="0" right="0.15748031496062992" top="0" bottom="0.23622047244094491" header="0" footer="0.23622047244094491"/>
  <pageSetup paperSize="9" orientation="landscape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33</vt:i4>
      </vt:variant>
    </vt:vector>
  </HeadingPairs>
  <TitlesOfParts>
    <vt:vector size="51" baseType="lpstr">
      <vt:lpstr>Portada</vt:lpstr>
      <vt:lpstr>Índice</vt:lpstr>
      <vt:lpstr>P3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P18</vt:lpstr>
      <vt:lpstr>P19</vt:lpstr>
      <vt:lpstr>P21-Anexo</vt:lpstr>
      <vt:lpstr>Índice!Área_de_impresión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'P15'!Área_de_impresión</vt:lpstr>
      <vt:lpstr>'P16'!Área_de_impresión</vt:lpstr>
      <vt:lpstr>'P18'!Área_de_impresión</vt:lpstr>
      <vt:lpstr>'P19'!Área_de_impresión</vt:lpstr>
      <vt:lpstr>'P21-Anexo'!Área_de_impresión</vt:lpstr>
      <vt:lpstr>'P3'!Área_de_impresión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'P10'!Títulos_a_imprimir</vt:lpstr>
      <vt:lpstr>'P11'!Títulos_a_imprimir</vt:lpstr>
      <vt:lpstr>'P12'!Títulos_a_imprimir</vt:lpstr>
      <vt:lpstr>'P13'!Títulos_a_imprimir</vt:lpstr>
      <vt:lpstr>'P14'!Títulos_a_imprimir</vt:lpstr>
      <vt:lpstr>'P15'!Títulos_a_imprimir</vt:lpstr>
      <vt:lpstr>'P16'!Títulos_a_imprimir</vt:lpstr>
      <vt:lpstr>'P18'!Títulos_a_imprimir</vt:lpstr>
      <vt:lpstr>'P19'!Títulos_a_imprimir</vt:lpstr>
      <vt:lpstr>'P3'!Títulos_a_imprimir</vt:lpstr>
      <vt:lpstr>'P5'!Títulos_a_imprimir</vt:lpstr>
      <vt:lpstr>'P6'!Títulos_a_imprimir</vt:lpstr>
      <vt:lpstr>'P7'!Títulos_a_imprimir</vt:lpstr>
      <vt:lpstr>'P8'!Títulos_a_imprimir</vt:lpstr>
      <vt:lpstr>'P9'!Títulos_a_imprimir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2025-06-30T05:29:21Z</dcterms:modified>
</cp:coreProperties>
</file>