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7B478F07-8188-420C-8C3D-8E4DD3C50B00}" xr6:coauthVersionLast="47" xr6:coauthVersionMax="47" xr10:uidLastSave="{00000000-0000-0000-0000-000000000000}"/>
  <bookViews>
    <workbookView xWindow="-120" yWindow="-120" windowWidth="29040" windowHeight="15720" xr2:uid="{001CE63D-67C0-46EA-83E6-175E15FD5B69}"/>
  </bookViews>
  <sheets>
    <sheet name="Portada" sheetId="1" r:id="rId1"/>
    <sheet name="Índice" sheetId="4" r:id="rId2"/>
    <sheet name="P3" sheetId="8" r:id="rId3"/>
    <sheet name="P4" sheetId="9" r:id="rId4"/>
    <sheet name="P5" sheetId="10" r:id="rId5"/>
    <sheet name="P6" sheetId="12" r:id="rId6"/>
    <sheet name="Anexo actividades" sheetId="11" r:id="rId7"/>
  </sheets>
  <definedNames>
    <definedName name="_xlnm.Print_Area" localSheetId="6">'Anexo actividades'!$A$1:$K$53</definedName>
    <definedName name="_xlnm.Print_Area" localSheetId="1">Índice!$A$1:$L$45</definedName>
    <definedName name="_xlnm.Print_Area" localSheetId="2">'P3'!$A$1:$V$52</definedName>
    <definedName name="_xlnm.Print_Area" localSheetId="3">'P4'!$A$1:$P$58</definedName>
    <definedName name="_xlnm.Print_Area" localSheetId="4">'P5'!$A$1:$O$55</definedName>
    <definedName name="_xlnm.Print_Area" localSheetId="5">'P6'!$A$1:$O$53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8" l="1"/>
  <c r="R19" i="8"/>
  <c r="K26" i="10"/>
  <c r="J26" i="10"/>
  <c r="I26" i="10"/>
  <c r="H26" i="10"/>
  <c r="G26" i="10"/>
  <c r="F26" i="10"/>
  <c r="E26" i="10"/>
  <c r="D26" i="10"/>
  <c r="C26" i="10"/>
  <c r="K14" i="10"/>
  <c r="J14" i="10"/>
  <c r="I14" i="10"/>
  <c r="H14" i="10"/>
  <c r="G14" i="10"/>
  <c r="F14" i="10"/>
  <c r="E14" i="10"/>
  <c r="D14" i="10"/>
  <c r="C14" i="10"/>
  <c r="K40" i="9"/>
  <c r="J40" i="9"/>
  <c r="I40" i="9"/>
  <c r="H40" i="9"/>
  <c r="G40" i="9"/>
  <c r="F40" i="9"/>
  <c r="E40" i="9"/>
  <c r="D40" i="9"/>
  <c r="C40" i="9"/>
  <c r="K39" i="9"/>
  <c r="J39" i="9"/>
  <c r="I39" i="9"/>
  <c r="H39" i="9"/>
  <c r="G39" i="9"/>
  <c r="F39" i="9"/>
  <c r="E39" i="9"/>
  <c r="D39" i="9"/>
  <c r="C39" i="9"/>
  <c r="K38" i="9"/>
  <c r="J38" i="9"/>
  <c r="I38" i="9"/>
  <c r="H38" i="9"/>
  <c r="G38" i="9"/>
  <c r="F38" i="9"/>
  <c r="E38" i="9"/>
  <c r="D38" i="9"/>
  <c r="C38" i="9"/>
  <c r="K34" i="9"/>
  <c r="J34" i="9"/>
  <c r="I34" i="9"/>
  <c r="H34" i="9"/>
  <c r="G34" i="9"/>
  <c r="F34" i="9"/>
  <c r="E34" i="9"/>
  <c r="D34" i="9"/>
  <c r="C34" i="9"/>
  <c r="K30" i="9"/>
  <c r="J30" i="9"/>
  <c r="I30" i="9"/>
  <c r="H30" i="9"/>
  <c r="G30" i="9"/>
  <c r="F30" i="9"/>
  <c r="E30" i="9"/>
  <c r="D30" i="9"/>
  <c r="C30" i="9"/>
  <c r="K23" i="9"/>
  <c r="J23" i="9"/>
  <c r="I23" i="9"/>
  <c r="H23" i="9"/>
  <c r="G23" i="9"/>
  <c r="F23" i="9"/>
  <c r="E23" i="9"/>
  <c r="D23" i="9"/>
  <c r="C23" i="9"/>
  <c r="K15" i="9"/>
  <c r="J15" i="9"/>
  <c r="I15" i="9"/>
  <c r="H15" i="9"/>
  <c r="G15" i="9"/>
  <c r="F15" i="9"/>
  <c r="E15" i="9"/>
  <c r="D15" i="9"/>
  <c r="C15" i="9"/>
  <c r="Q34" i="8"/>
  <c r="P34" i="8"/>
  <c r="O34" i="8"/>
  <c r="N34" i="8"/>
  <c r="M34" i="8"/>
  <c r="L34" i="8"/>
  <c r="K34" i="8"/>
  <c r="J34" i="8"/>
  <c r="I34" i="8"/>
  <c r="Q33" i="8"/>
  <c r="P33" i="8"/>
  <c r="O33" i="8"/>
  <c r="N33" i="8"/>
  <c r="M33" i="8"/>
  <c r="L33" i="8"/>
  <c r="K33" i="8"/>
  <c r="J33" i="8"/>
  <c r="I33" i="8"/>
  <c r="J32" i="8"/>
  <c r="Q28" i="8"/>
  <c r="P28" i="8"/>
  <c r="O28" i="8"/>
  <c r="N28" i="8"/>
  <c r="M28" i="8"/>
  <c r="L28" i="8"/>
  <c r="K28" i="8"/>
  <c r="J28" i="8"/>
  <c r="I28" i="8"/>
  <c r="Q25" i="8"/>
  <c r="P25" i="8"/>
  <c r="O25" i="8"/>
  <c r="N25" i="8"/>
  <c r="M25" i="8"/>
  <c r="L25" i="8"/>
  <c r="K25" i="8"/>
  <c r="J25" i="8"/>
  <c r="I25" i="8"/>
  <c r="Q22" i="8"/>
  <c r="P22" i="8"/>
  <c r="O22" i="8"/>
  <c r="N22" i="8"/>
  <c r="M22" i="8"/>
  <c r="L22" i="8"/>
  <c r="K22" i="8"/>
  <c r="J22" i="8"/>
  <c r="I22" i="8"/>
  <c r="Q19" i="8"/>
  <c r="P19" i="8"/>
  <c r="O19" i="8"/>
  <c r="N19" i="8"/>
  <c r="M19" i="8"/>
  <c r="M32" i="8" s="1"/>
  <c r="L19" i="8"/>
  <c r="K19" i="8"/>
  <c r="K32" i="8" s="1"/>
  <c r="J19" i="8"/>
  <c r="I19" i="8"/>
  <c r="I32" i="8" s="1"/>
  <c r="Q16" i="8"/>
  <c r="P16" i="8"/>
  <c r="O16" i="8"/>
  <c r="N16" i="8"/>
  <c r="M16" i="8"/>
  <c r="L16" i="8"/>
  <c r="K16" i="8"/>
  <c r="J16" i="8"/>
  <c r="I16" i="8"/>
  <c r="Q13" i="8"/>
  <c r="Q32" i="8" s="1"/>
  <c r="P13" i="8"/>
  <c r="P32" i="8" s="1"/>
  <c r="O13" i="8"/>
  <c r="O32" i="8" s="1"/>
  <c r="N13" i="8"/>
  <c r="N32" i="8" s="1"/>
  <c r="M13" i="8"/>
  <c r="L13" i="8"/>
  <c r="L32" i="8" s="1"/>
  <c r="K13" i="8"/>
  <c r="J13" i="8"/>
  <c r="I13" i="8"/>
  <c r="O21" i="9"/>
  <c r="U20" i="8"/>
  <c r="O27" i="10"/>
  <c r="O28" i="10"/>
  <c r="L26" i="10"/>
  <c r="M26" i="10"/>
  <c r="N26" i="10"/>
  <c r="O25" i="10"/>
  <c r="I18" i="12"/>
  <c r="J18" i="12"/>
  <c r="K18" i="12"/>
  <c r="L18" i="12"/>
  <c r="M18" i="12"/>
  <c r="N18" i="12"/>
  <c r="O14" i="12"/>
  <c r="O13" i="12"/>
  <c r="O11" i="12"/>
  <c r="L14" i="10"/>
  <c r="M14" i="10"/>
  <c r="N14" i="10"/>
  <c r="O16" i="10"/>
  <c r="O15" i="10"/>
  <c r="L39" i="9"/>
  <c r="M39" i="9"/>
  <c r="N39" i="9"/>
  <c r="L40" i="9"/>
  <c r="M40" i="9"/>
  <c r="N40" i="9"/>
  <c r="O36" i="9"/>
  <c r="O35" i="9"/>
  <c r="O32" i="9"/>
  <c r="O31" i="9"/>
  <c r="O22" i="9"/>
  <c r="O14" i="9"/>
  <c r="O13" i="9"/>
  <c r="U30" i="8"/>
  <c r="U29" i="8"/>
  <c r="U27" i="8"/>
  <c r="U26" i="8"/>
  <c r="U24" i="8"/>
  <c r="U23" i="8"/>
  <c r="U21" i="8"/>
  <c r="U18" i="8"/>
  <c r="U17" i="8"/>
  <c r="U15" i="8"/>
  <c r="U14" i="8"/>
  <c r="L34" i="9"/>
  <c r="M34" i="9"/>
  <c r="N34" i="9"/>
  <c r="L30" i="9"/>
  <c r="M30" i="9"/>
  <c r="N30" i="9"/>
  <c r="L23" i="9"/>
  <c r="J24" i="9" s="1"/>
  <c r="M23" i="9"/>
  <c r="N23" i="9"/>
  <c r="L15" i="9"/>
  <c r="M15" i="9"/>
  <c r="N15" i="9"/>
  <c r="R33" i="8"/>
  <c r="S33" i="8"/>
  <c r="T33" i="8"/>
  <c r="R34" i="8"/>
  <c r="S34" i="8"/>
  <c r="T34" i="8"/>
  <c r="R28" i="8"/>
  <c r="S28" i="8"/>
  <c r="T28" i="8"/>
  <c r="R25" i="8"/>
  <c r="S25" i="8"/>
  <c r="T25" i="8"/>
  <c r="R22" i="8"/>
  <c r="S22" i="8"/>
  <c r="T22" i="8"/>
  <c r="T19" i="8"/>
  <c r="R16" i="8"/>
  <c r="S16" i="8"/>
  <c r="T16" i="8"/>
  <c r="R13" i="8"/>
  <c r="S13" i="8"/>
  <c r="T13" i="8"/>
  <c r="C18" i="12"/>
  <c r="H18" i="12"/>
  <c r="G18" i="12"/>
  <c r="F18" i="12"/>
  <c r="E18" i="12"/>
  <c r="D18" i="12"/>
  <c r="C24" i="9" l="1"/>
  <c r="G24" i="9"/>
  <c r="F24" i="9"/>
  <c r="E24" i="9"/>
  <c r="D24" i="9"/>
  <c r="N24" i="9"/>
  <c r="M24" i="9"/>
  <c r="L24" i="9"/>
  <c r="K24" i="9"/>
  <c r="I24" i="9"/>
  <c r="H24" i="9"/>
  <c r="U19" i="8"/>
  <c r="O26" i="10"/>
  <c r="R32" i="8"/>
  <c r="S32" i="8"/>
  <c r="U13" i="8"/>
  <c r="O14" i="10"/>
  <c r="O34" i="9"/>
  <c r="P34" i="9" s="1"/>
  <c r="O23" i="9"/>
  <c r="P22" i="9" s="1"/>
  <c r="O15" i="9"/>
  <c r="P15" i="9" s="1"/>
  <c r="U22" i="8"/>
  <c r="U16" i="8"/>
  <c r="U33" i="8"/>
  <c r="N38" i="9"/>
  <c r="M38" i="9"/>
  <c r="L38" i="9"/>
  <c r="O39" i="9"/>
  <c r="O40" i="9"/>
  <c r="O30" i="9"/>
  <c r="P31" i="9" s="1"/>
  <c r="U34" i="8"/>
  <c r="U28" i="8"/>
  <c r="U25" i="8"/>
  <c r="T32" i="8"/>
  <c r="U32" i="8" l="1"/>
  <c r="O38" i="9"/>
  <c r="P38" i="9" s="1"/>
  <c r="P35" i="9"/>
  <c r="P36" i="9"/>
  <c r="P30" i="9"/>
  <c r="P21" i="9"/>
  <c r="P23" i="9"/>
  <c r="P14" i="9"/>
  <c r="P13" i="9"/>
  <c r="P32" i="9"/>
  <c r="P40" i="9" l="1"/>
  <c r="P39" i="9"/>
</calcChain>
</file>

<file path=xl/sharedStrings.xml><?xml version="1.0" encoding="utf-8"?>
<sst xmlns="http://schemas.openxmlformats.org/spreadsheetml/2006/main" count="238" uniqueCount="107">
  <si>
    <t>SUMARIO</t>
  </si>
  <si>
    <t>TABLAS</t>
  </si>
  <si>
    <t>Pág. 3</t>
  </si>
  <si>
    <t>GRÁFICOS</t>
  </si>
  <si>
    <t>Pág. 4</t>
  </si>
  <si>
    <t>Estadística de la Red de Centros de Documentación y Bibliotecas Especializadas de Andalucía</t>
  </si>
  <si>
    <t>Centro Andaluz de Documentación del Flamenco</t>
  </si>
  <si>
    <r>
      <t xml:space="preserve">Tabla 1. </t>
    </r>
    <r>
      <rPr>
        <sz val="10.5"/>
        <color indexed="8"/>
        <rFont val="Source Sans Pro"/>
        <family val="2"/>
      </rPr>
      <t>Consultas de fondos en sala. Distribución mensual</t>
    </r>
  </si>
  <si>
    <r>
      <t>Tabla 2.</t>
    </r>
    <r>
      <rPr>
        <sz val="10.5"/>
        <color indexed="8"/>
        <rFont val="Source Sans Pro"/>
        <family val="2"/>
      </rPr>
      <t xml:space="preserve"> Servicio de Internet</t>
    </r>
  </si>
  <si>
    <t>Pág. 5</t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</si>
  <si>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Consulta de base de datos de referencias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</si>
  <si>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Exposiciones temporales. Nº de asistentes</t>
    </r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</si>
  <si>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Actividades culturales. Nº de asistentes</t>
    </r>
  </si>
  <si>
    <t>ANEXO ACTIVIDADES</t>
  </si>
  <si>
    <t>Pág. 6</t>
  </si>
  <si>
    <t>Ene</t>
  </si>
  <si>
    <t>Feb</t>
  </si>
  <si>
    <t>Mar</t>
  </si>
  <si>
    <t>Abr</t>
  </si>
  <si>
    <t>May</t>
  </si>
  <si>
    <t>Jun</t>
  </si>
  <si>
    <t>Total</t>
  </si>
  <si>
    <t>Monografías</t>
  </si>
  <si>
    <t>Hombres</t>
  </si>
  <si>
    <t>Mujeres</t>
  </si>
  <si>
    <t>Publicaciones periódicas</t>
  </si>
  <si>
    <t>Vídeos</t>
  </si>
  <si>
    <t>Discos</t>
  </si>
  <si>
    <t>Partituras</t>
  </si>
  <si>
    <t>Archivo Gráfico</t>
  </si>
  <si>
    <t>TOTAL</t>
  </si>
  <si>
    <t xml:space="preserve"> '-': Valor nulo</t>
  </si>
  <si>
    <t>%</t>
  </si>
  <si>
    <t>Nº de visitas</t>
  </si>
  <si>
    <t>Españoles</t>
  </si>
  <si>
    <t>Extranjeros</t>
  </si>
  <si>
    <t>Nº de exposiciones abiertas en el mes</t>
  </si>
  <si>
    <t>Nº de asistentes</t>
  </si>
  <si>
    <t>Se contabilizan las exposiciones temporales realizadas en la sede del CADF.</t>
  </si>
  <si>
    <t>* Número de exposiciones distintas en el año</t>
  </si>
  <si>
    <t>Nº de actividades</t>
  </si>
  <si>
    <t>EXPOSICIONES TEMPORALES</t>
  </si>
  <si>
    <t>Fechas</t>
  </si>
  <si>
    <t>Asistentes*</t>
  </si>
  <si>
    <t>Cursos y conferencias</t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</si>
  <si>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Consultas de fondos en sala. Distribución mensual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</si>
  <si>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>. Actividades culturales. Nº de asistentes</t>
    </r>
  </si>
  <si>
    <t>Publicaciones</t>
  </si>
  <si>
    <t>Seguidores</t>
  </si>
  <si>
    <t>Alcance</t>
  </si>
  <si>
    <t>Interacciones</t>
  </si>
  <si>
    <t>Interacciones: número de personas a las que le ha gustado tu página y han hecho clic en cualquier parte en tus publicaciones.</t>
  </si>
  <si>
    <t>Pág. 7</t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</si>
  <si>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Servicio de Internet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</si>
  <si>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>. Consulta de base de datos de referencias</t>
    </r>
  </si>
  <si>
    <t>* Total acumulado de seguidores al final del periodo.</t>
  </si>
  <si>
    <t>Realizadas en CADF</t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</si>
  <si>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Visitas institucionales. Nº de personas. Distribución mensual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</si>
  <si>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Visitas institucionales. Nº de personas. Distribución mensual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</si>
  <si>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Exposiciones temporales. Nº de asistentes</t>
    </r>
  </si>
  <si>
    <t>Alcance: número de personas que han visto en su pantalla tus publicaciones: estados, fotos, enlaces, videos, etc.</t>
  </si>
  <si>
    <t>Jul</t>
  </si>
  <si>
    <t>Ago</t>
  </si>
  <si>
    <t>Sep</t>
  </si>
  <si>
    <t>Jornadas provinciales de flamenco y educación</t>
  </si>
  <si>
    <t>Presentaciones de discos, libros, etc.</t>
  </si>
  <si>
    <r>
      <rPr>
        <b/>
        <sz val="9"/>
        <rFont val="Source Sans Pro"/>
        <family val="2"/>
      </rPr>
      <t>NOTA:</t>
    </r>
    <r>
      <rPr>
        <sz val="9"/>
        <rFont val="Source Sans Pro"/>
        <family val="2"/>
      </rPr>
      <t xml:space="preserve"> Un conjunto de investigadoras ha consultado el fondo de manera intensiva en el segundo y tercer trimestre del año.</t>
    </r>
  </si>
  <si>
    <t>Conferencia: Fuentes Documentales para el estudio del flamenco</t>
  </si>
  <si>
    <t>13-15/02/2023</t>
  </si>
  <si>
    <t>Taller de palmas y compás</t>
  </si>
  <si>
    <t>26/02-01/03/2024</t>
  </si>
  <si>
    <t>Taller de guitarra</t>
  </si>
  <si>
    <t>4-8/03/2024</t>
  </si>
  <si>
    <t>Taller de castañuelas</t>
  </si>
  <si>
    <t>Conferencia de J.L. Ortiz Nuevo sobre La Paquera</t>
  </si>
  <si>
    <t>Conferencia sobre La Paquera de Jerez</t>
  </si>
  <si>
    <t>Mesa redonda sobre La Paquera de Jerez</t>
  </si>
  <si>
    <t>Exposición colectiva en torno al flamenco</t>
  </si>
  <si>
    <t>01/02-19/04/2024</t>
  </si>
  <si>
    <t>La Paquera de Jerez</t>
  </si>
  <si>
    <t>25/04-06/02/2025</t>
  </si>
  <si>
    <t>* Se contabilizan solo los asistentes hasta septiembre del 2024.</t>
  </si>
  <si>
    <t>Grabación video José Montoya</t>
  </si>
  <si>
    <t>Presentación grabaciones Círculo Flamenco de Madrid</t>
  </si>
  <si>
    <t>Actuación Acedemia de Guitarra Fernando Moreno</t>
  </si>
  <si>
    <t>Rodaje Documental "Antonio el Bailarín"</t>
  </si>
  <si>
    <t>*2</t>
  </si>
  <si>
    <t>21.968*</t>
  </si>
  <si>
    <r>
      <rPr>
        <b/>
        <sz val="9"/>
        <color rgb="FF000000"/>
        <rFont val="Source Sans Pro"/>
        <family val="2"/>
      </rPr>
      <t>Nota:</t>
    </r>
    <r>
      <rPr>
        <sz val="9"/>
        <color rgb="FF000000"/>
        <rFont val="Source Sans Pro"/>
        <family val="2"/>
      </rPr>
      <t xml:space="preserve"> Desde julio hay obras en los aledaños al CADF que dificultan la accesibilidad al centro. No se han realizado visitas escolares y, en general, no se han recibido visitas.</t>
    </r>
  </si>
  <si>
    <r>
      <rPr>
        <b/>
        <sz val="10.5"/>
        <color indexed="8"/>
        <rFont val="Source Sans Pro"/>
        <family val="2"/>
      </rPr>
      <t xml:space="preserve">Tabla 7. </t>
    </r>
    <r>
      <rPr>
        <sz val="10.5"/>
        <color indexed="8"/>
        <rFont val="Source Sans Pro"/>
        <family val="2"/>
      </rPr>
      <t>Redes sociales: Facebook. Distribución mensual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</si>
  <si>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>. Redes sociales: Facebook. Distribución mensual</t>
    </r>
  </si>
  <si>
    <t>Año 2024</t>
  </si>
  <si>
    <t>Gráfico 1. Consultas de fondos. Distribución por tipo de fondo. Año 2024</t>
  </si>
  <si>
    <t>Gráfico 2. Consultas de fondos. Distribución mensual por sexo. Año 2024</t>
  </si>
  <si>
    <t>Gráfico 3. Consultas de base de datos. Distribución mensual. Año 2024</t>
  </si>
  <si>
    <t>Gráfico 4. Visitas institucionales. Datos desagregados por género. Año 2024</t>
  </si>
  <si>
    <t>Gráfico 5. Exposiciones temporales. Nº de asistentes. Distribución mensual. Año 2024</t>
  </si>
  <si>
    <t>Gráfico 6. Actividades culturales. Nº de asistentes. Distribución mensual. Año 2024</t>
  </si>
  <si>
    <t>Gráfico 7. Número de publicaciones en Facebook e interacciones medias por publicación. Distribución mensual. Año 2024</t>
  </si>
  <si>
    <t xml:space="preserve">Gráfico 8. Impacto de las publicaciones en Facebook. Distribución mensual. Año 2024
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</si>
  <si>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 
</t>
    </r>
    <r>
      <rPr>
        <sz val="10.5"/>
        <color indexed="8"/>
        <rFont val="Source Sans Pro"/>
        <family val="2"/>
      </rPr>
      <t>Centro Andaluz de Documentación del Flamenco.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2024</t>
    </r>
  </si>
  <si>
    <t>Oct</t>
  </si>
  <si>
    <t>Nov</t>
  </si>
  <si>
    <t>Dic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</si>
  <si>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Centro Andaluz de Documentación del Flamenco.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2024</t>
    </r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</si>
  <si>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 xml:space="preserve">Centro Andaluz de Documentación del Flamenco. 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2024</t>
    </r>
  </si>
  <si>
    <r>
      <t xml:space="preserve">Centro Andaluz de Documentación del Flamenco. </t>
    </r>
    <r>
      <rPr>
        <b/>
        <sz val="10.5"/>
        <color indexed="17"/>
        <rFont val="Source Sans Pro"/>
        <family val="2"/>
      </rPr>
      <t>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</si>
</sst>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&quot;··&quot;"/>
    <numFmt numFmtId="165" formatCode="0.0%"/>
    <numFmt numFmtId="166" formatCode="#,##0;\-#,##0;\-;\·\·"/>
    <numFmt numFmtId="167" formatCode="#,##0;\-#,##0;\-;"/>
    <numFmt numFmtId="168" formatCode="#,##0;\-#,##0;\-;\-"/>
    <numFmt numFmtId="169" formatCode="#,##0.0;\-#,##0.0;\-;\·\·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8"/>
      <color indexed="8"/>
      <name val="Source Sans Pro"/>
      <family val="2"/>
    </font>
    <font>
      <sz val="8"/>
      <color indexed="8"/>
      <name val="Source Sans Pro"/>
      <family val="2"/>
    </font>
    <font>
      <sz val="10"/>
      <color indexed="8"/>
      <name val="Arial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9"/>
      <name val="Source Sans Pro"/>
      <family val="2"/>
    </font>
    <font>
      <sz val="10.5"/>
      <color indexed="60"/>
      <name val="Source Sans Pro"/>
      <family val="2"/>
    </font>
    <font>
      <sz val="9"/>
      <color indexed="8"/>
      <name val="Source Sans Pro"/>
      <family val="2"/>
    </font>
    <font>
      <sz val="8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 tint="-0.499984740745262"/>
      <name val="Source Sans Pro"/>
      <family val="2"/>
    </font>
    <font>
      <sz val="10.5"/>
      <color rgb="FFFF0000"/>
      <name val="Source Sans Pro"/>
      <family val="2"/>
    </font>
    <font>
      <b/>
      <sz val="10.5"/>
      <color rgb="FFFF0000"/>
      <name val="Source Sans Pro"/>
      <family val="2"/>
    </font>
    <font>
      <sz val="10.5"/>
      <color theme="0"/>
      <name val="Source Sans Pro"/>
      <family val="2"/>
    </font>
    <font>
      <b/>
      <sz val="10.5"/>
      <color rgb="FF000000"/>
      <name val="Source Sans Pro"/>
      <family val="2"/>
    </font>
    <font>
      <b/>
      <sz val="10.5"/>
      <color theme="0"/>
      <name val="Source Sans Pro"/>
      <family val="2"/>
    </font>
    <font>
      <sz val="6"/>
      <color theme="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9"/>
      <color rgb="FF000000"/>
      <name val="Source Sans Pro"/>
      <family val="2"/>
    </font>
    <font>
      <b/>
      <sz val="9"/>
      <color rgb="FF000000"/>
      <name val="Source Sans Pro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rgb="FF369040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5" borderId="0" xfId="0" applyFill="1"/>
    <xf numFmtId="0" fontId="0" fillId="6" borderId="0" xfId="0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2" fillId="5" borderId="0" xfId="1" applyFont="1" applyFill="1" applyBorder="1" applyAlignment="1" applyProtection="1">
      <alignment vertical="center"/>
    </xf>
    <xf numFmtId="0" fontId="3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10" fillId="7" borderId="0" xfId="0" applyFont="1" applyFill="1"/>
    <xf numFmtId="0" fontId="3" fillId="2" borderId="0" xfId="4" applyFont="1" applyFill="1" applyAlignment="1">
      <alignment horizontal="right"/>
    </xf>
    <xf numFmtId="0" fontId="23" fillId="8" borderId="0" xfId="4" applyFont="1" applyFill="1" applyAlignment="1">
      <alignment horizontal="left" vertical="center"/>
    </xf>
    <xf numFmtId="0" fontId="23" fillId="8" borderId="0" xfId="4" applyFont="1" applyFill="1" applyAlignment="1">
      <alignment horizontal="right" vertical="center"/>
    </xf>
    <xf numFmtId="0" fontId="11" fillId="3" borderId="0" xfId="4" applyFont="1" applyFill="1" applyAlignment="1">
      <alignment horizontal="left" vertical="center"/>
    </xf>
    <xf numFmtId="3" fontId="11" fillId="3" borderId="0" xfId="4" applyNumberFormat="1" applyFont="1" applyFill="1" applyAlignment="1">
      <alignment horizontal="right" vertical="center"/>
    </xf>
    <xf numFmtId="0" fontId="3" fillId="4" borderId="0" xfId="3" applyFont="1" applyFill="1" applyAlignment="1">
      <alignment horizontal="left" wrapText="1" indent="1"/>
    </xf>
    <xf numFmtId="167" fontId="3" fillId="4" borderId="0" xfId="3" applyNumberFormat="1" applyFont="1" applyFill="1" applyAlignment="1">
      <alignment horizontal="right" wrapText="1"/>
    </xf>
    <xf numFmtId="168" fontId="2" fillId="4" borderId="0" xfId="3" applyNumberFormat="1" applyFont="1" applyFill="1" applyAlignment="1">
      <alignment horizontal="right" wrapText="1"/>
    </xf>
    <xf numFmtId="0" fontId="24" fillId="9" borderId="0" xfId="4" applyFont="1" applyFill="1" applyAlignment="1">
      <alignment horizontal="left" vertical="center"/>
    </xf>
    <xf numFmtId="0" fontId="24" fillId="9" borderId="0" xfId="4" applyFont="1" applyFill="1" applyAlignment="1">
      <alignment horizontal="right" vertical="center"/>
    </xf>
    <xf numFmtId="0" fontId="3" fillId="10" borderId="0" xfId="4" applyFont="1" applyFill="1"/>
    <xf numFmtId="3" fontId="8" fillId="7" borderId="0" xfId="0" applyNumberFormat="1" applyFont="1" applyFill="1"/>
    <xf numFmtId="167" fontId="9" fillId="7" borderId="0" xfId="0" applyNumberFormat="1" applyFont="1" applyFill="1"/>
    <xf numFmtId="0" fontId="2" fillId="10" borderId="0" xfId="4" applyFont="1" applyFill="1"/>
    <xf numFmtId="167" fontId="9" fillId="10" borderId="0" xfId="4" applyNumberFormat="1" applyFont="1" applyFill="1" applyAlignment="1">
      <alignment horizontal="right"/>
    </xf>
    <xf numFmtId="167" fontId="3" fillId="10" borderId="0" xfId="4" applyNumberFormat="1" applyFont="1" applyFill="1" applyAlignment="1">
      <alignment horizontal="right"/>
    </xf>
    <xf numFmtId="164" fontId="20" fillId="5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3" fillId="7" borderId="0" xfId="4" applyFont="1" applyFill="1" applyAlignment="1">
      <alignment horizontal="right"/>
    </xf>
    <xf numFmtId="168" fontId="5" fillId="4" borderId="0" xfId="3" applyNumberFormat="1" applyFont="1" applyFill="1" applyAlignment="1">
      <alignment horizontal="right" wrapText="1"/>
    </xf>
    <xf numFmtId="0" fontId="22" fillId="5" borderId="0" xfId="1" applyFont="1" applyFill="1" applyBorder="1" applyAlignment="1" applyProtection="1">
      <alignment horizontal="right" vertical="center"/>
    </xf>
    <xf numFmtId="0" fontId="23" fillId="9" borderId="0" xfId="4" applyFont="1" applyFill="1" applyAlignment="1">
      <alignment horizontal="right" vertical="center"/>
    </xf>
    <xf numFmtId="167" fontId="2" fillId="4" borderId="0" xfId="3" applyNumberFormat="1" applyFont="1" applyFill="1" applyAlignment="1">
      <alignment horizontal="right" wrapText="1"/>
    </xf>
    <xf numFmtId="0" fontId="2" fillId="10" borderId="0" xfId="3" applyFont="1" applyFill="1" applyAlignment="1">
      <alignment wrapText="1"/>
    </xf>
    <xf numFmtId="167" fontId="2" fillId="10" borderId="0" xfId="3" applyNumberFormat="1" applyFont="1" applyFill="1" applyAlignment="1">
      <alignment horizontal="right" wrapText="1"/>
    </xf>
    <xf numFmtId="168" fontId="2" fillId="10" borderId="0" xfId="3" applyNumberFormat="1" applyFont="1" applyFill="1" applyAlignment="1">
      <alignment horizontal="right" wrapText="1"/>
    </xf>
    <xf numFmtId="0" fontId="3" fillId="10" borderId="0" xfId="3" applyFont="1" applyFill="1" applyAlignment="1">
      <alignment horizontal="left" wrapText="1" indent="1"/>
    </xf>
    <xf numFmtId="167" fontId="3" fillId="10" borderId="0" xfId="3" applyNumberFormat="1" applyFont="1" applyFill="1" applyAlignment="1">
      <alignment horizontal="right" wrapText="1"/>
    </xf>
    <xf numFmtId="0" fontId="2" fillId="10" borderId="0" xfId="3" applyFont="1" applyFill="1" applyAlignment="1">
      <alignment horizontal="left" wrapText="1" indent="1"/>
    </xf>
    <xf numFmtId="0" fontId="2" fillId="10" borderId="3" xfId="3" applyFont="1" applyFill="1" applyBorder="1" applyAlignment="1">
      <alignment horizontal="left" wrapText="1" indent="1"/>
    </xf>
    <xf numFmtId="167" fontId="2" fillId="10" borderId="3" xfId="3" applyNumberFormat="1" applyFont="1" applyFill="1" applyBorder="1" applyAlignment="1">
      <alignment horizontal="right" wrapText="1"/>
    </xf>
    <xf numFmtId="168" fontId="2" fillId="10" borderId="3" xfId="3" applyNumberFormat="1" applyFont="1" applyFill="1" applyBorder="1" applyAlignment="1">
      <alignment horizontal="right" wrapText="1"/>
    </xf>
    <xf numFmtId="0" fontId="20" fillId="11" borderId="0" xfId="0" applyFont="1" applyFill="1" applyAlignment="1">
      <alignment vertical="center"/>
    </xf>
    <xf numFmtId="0" fontId="3" fillId="4" borderId="0" xfId="3" applyFont="1" applyFill="1" applyAlignment="1">
      <alignment horizontal="left" vertical="center" wrapText="1"/>
    </xf>
    <xf numFmtId="167" fontId="3" fillId="4" borderId="0" xfId="3" applyNumberFormat="1" applyFont="1" applyFill="1" applyAlignment="1">
      <alignment horizontal="right" vertical="center"/>
    </xf>
    <xf numFmtId="168" fontId="2" fillId="4" borderId="0" xfId="3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0" fontId="2" fillId="4" borderId="0" xfId="3" applyFont="1" applyFill="1" applyAlignment="1">
      <alignment horizontal="left" vertical="top" wrapText="1"/>
    </xf>
    <xf numFmtId="167" fontId="3" fillId="10" borderId="0" xfId="3" applyNumberFormat="1" applyFont="1" applyFill="1" applyAlignment="1">
      <alignment horizontal="right" vertical="center" wrapText="1"/>
    </xf>
    <xf numFmtId="0" fontId="3" fillId="12" borderId="0" xfId="4" applyFont="1" applyFill="1" applyAlignment="1">
      <alignment vertical="center"/>
    </xf>
    <xf numFmtId="0" fontId="2" fillId="2" borderId="0" xfId="4" applyFont="1" applyFill="1" applyAlignment="1">
      <alignment vertical="center"/>
    </xf>
    <xf numFmtId="0" fontId="2" fillId="4" borderId="0" xfId="3" applyFont="1" applyFill="1" applyAlignment="1">
      <alignment horizontal="left" vertical="center" wrapText="1"/>
    </xf>
    <xf numFmtId="167" fontId="2" fillId="10" borderId="0" xfId="3" applyNumberFormat="1" applyFont="1" applyFill="1" applyAlignment="1">
      <alignment horizontal="right" vertical="center" wrapText="1"/>
    </xf>
    <xf numFmtId="0" fontId="2" fillId="12" borderId="0" xfId="4" applyFont="1" applyFill="1" applyAlignment="1">
      <alignment vertical="center"/>
    </xf>
    <xf numFmtId="0" fontId="3" fillId="4" borderId="0" xfId="3" applyFont="1" applyFill="1" applyAlignment="1">
      <alignment horizontal="left" vertical="center" wrapText="1" indent="1"/>
    </xf>
    <xf numFmtId="168" fontId="2" fillId="10" borderId="0" xfId="3" applyNumberFormat="1" applyFont="1" applyFill="1" applyAlignment="1">
      <alignment horizontal="right" vertical="center" wrapText="1"/>
    </xf>
    <xf numFmtId="3" fontId="3" fillId="12" borderId="0" xfId="4" applyNumberFormat="1" applyFont="1" applyFill="1" applyAlignment="1">
      <alignment vertical="center"/>
    </xf>
    <xf numFmtId="167" fontId="3" fillId="4" borderId="0" xfId="4" applyNumberFormat="1" applyFont="1" applyFill="1" applyAlignment="1">
      <alignment horizontal="right" vertical="center"/>
    </xf>
    <xf numFmtId="0" fontId="2" fillId="4" borderId="0" xfId="3" applyFont="1" applyFill="1" applyAlignment="1">
      <alignment horizontal="left" wrapText="1"/>
    </xf>
    <xf numFmtId="168" fontId="2" fillId="4" borderId="0" xfId="3" applyNumberFormat="1" applyFont="1" applyFill="1" applyAlignment="1">
      <alignment horizontal="right"/>
    </xf>
    <xf numFmtId="0" fontId="3" fillId="4" borderId="0" xfId="3" applyFont="1" applyFill="1"/>
    <xf numFmtId="0" fontId="3" fillId="4" borderId="0" xfId="3" applyFont="1" applyFill="1" applyAlignment="1">
      <alignment wrapText="1"/>
    </xf>
    <xf numFmtId="167" fontId="3" fillId="4" borderId="0" xfId="3" applyNumberFormat="1" applyFont="1" applyFill="1" applyAlignment="1">
      <alignment horizontal="right"/>
    </xf>
    <xf numFmtId="0" fontId="25" fillId="11" borderId="0" xfId="0" applyFont="1" applyFill="1" applyAlignment="1">
      <alignment vertical="center"/>
    </xf>
    <xf numFmtId="0" fontId="3" fillId="4" borderId="3" xfId="3" applyFont="1" applyFill="1" applyBorder="1" applyAlignment="1">
      <alignment horizontal="left" vertical="center" wrapText="1" indent="1"/>
    </xf>
    <xf numFmtId="167" fontId="2" fillId="4" borderId="3" xfId="3" applyNumberFormat="1" applyFont="1" applyFill="1" applyBorder="1" applyAlignment="1">
      <alignment horizontal="right" wrapText="1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8" fillId="7" borderId="0" xfId="2" applyFont="1" applyFill="1"/>
    <xf numFmtId="0" fontId="8" fillId="7" borderId="1" xfId="2" applyFont="1" applyFill="1" applyBorder="1" applyProtection="1">
      <protection locked="0"/>
    </xf>
    <xf numFmtId="0" fontId="8" fillId="7" borderId="1" xfId="2" applyFont="1" applyFill="1" applyBorder="1" applyAlignment="1" applyProtection="1">
      <alignment horizontal="center"/>
      <protection locked="0"/>
    </xf>
    <xf numFmtId="0" fontId="8" fillId="13" borderId="0" xfId="2" applyFont="1" applyFill="1"/>
    <xf numFmtId="0" fontId="8" fillId="7" borderId="0" xfId="2" applyFont="1" applyFill="1" applyProtection="1">
      <protection locked="0"/>
    </xf>
    <xf numFmtId="0" fontId="26" fillId="7" borderId="0" xfId="2" applyFont="1" applyFill="1" applyProtection="1">
      <protection locked="0"/>
    </xf>
    <xf numFmtId="0" fontId="8" fillId="7" borderId="0" xfId="2" applyFont="1" applyFill="1" applyAlignment="1" applyProtection="1">
      <alignment horizontal="center"/>
      <protection locked="0"/>
    </xf>
    <xf numFmtId="3" fontId="8" fillId="7" borderId="0" xfId="2" applyNumberFormat="1" applyFont="1" applyFill="1" applyAlignment="1" applyProtection="1">
      <alignment horizontal="center"/>
      <protection locked="0"/>
    </xf>
    <xf numFmtId="0" fontId="26" fillId="6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14" fontId="8" fillId="7" borderId="0" xfId="2" applyNumberFormat="1" applyFont="1" applyFill="1" applyAlignment="1" applyProtection="1">
      <alignment horizontal="center"/>
      <protection locked="0"/>
    </xf>
    <xf numFmtId="0" fontId="8" fillId="5" borderId="0" xfId="0" applyFont="1" applyFill="1" applyAlignment="1">
      <alignment vertical="center"/>
    </xf>
    <xf numFmtId="0" fontId="8" fillId="7" borderId="0" xfId="2" quotePrefix="1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8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167" fontId="6" fillId="4" borderId="0" xfId="3" applyNumberFormat="1" applyFont="1" applyFill="1" applyAlignment="1">
      <alignment horizontal="right" wrapText="1"/>
    </xf>
    <xf numFmtId="167" fontId="2" fillId="4" borderId="3" xfId="3" applyNumberFormat="1" applyFont="1" applyFill="1" applyBorder="1" applyAlignment="1">
      <alignment horizontal="right" vertical="center" wrapText="1"/>
    </xf>
    <xf numFmtId="3" fontId="2" fillId="2" borderId="0" xfId="4" applyNumberFormat="1" applyFont="1" applyFill="1" applyAlignment="1">
      <alignment vertical="center"/>
    </xf>
    <xf numFmtId="166" fontId="3" fillId="4" borderId="0" xfId="3" applyNumberFormat="1" applyFont="1" applyFill="1" applyAlignment="1">
      <alignment horizontal="right" vertical="center" wrapText="1"/>
    </xf>
    <xf numFmtId="166" fontId="2" fillId="2" borderId="0" xfId="4" applyNumberFormat="1" applyFont="1" applyFill="1" applyAlignment="1">
      <alignment vertical="center"/>
    </xf>
    <xf numFmtId="3" fontId="3" fillId="12" borderId="0" xfId="4" applyNumberFormat="1" applyFont="1" applyFill="1" applyAlignment="1">
      <alignment horizontal="left" vertical="center" indent="1"/>
    </xf>
    <xf numFmtId="3" fontId="2" fillId="12" borderId="0" xfId="4" applyNumberFormat="1" applyFont="1" applyFill="1" applyAlignment="1">
      <alignment vertical="center"/>
    </xf>
    <xf numFmtId="0" fontId="27" fillId="9" borderId="0" xfId="4" applyFont="1" applyFill="1" applyAlignment="1">
      <alignment horizontal="right" vertical="center"/>
    </xf>
    <xf numFmtId="3" fontId="8" fillId="4" borderId="0" xfId="4" applyNumberFormat="1" applyFont="1" applyFill="1" applyAlignment="1">
      <alignment vertical="center"/>
    </xf>
    <xf numFmtId="169" fontId="28" fillId="4" borderId="0" xfId="3" applyNumberFormat="1" applyFont="1" applyFill="1" applyAlignment="1">
      <alignment horizontal="right" vertical="center" wrapText="1"/>
    </xf>
    <xf numFmtId="3" fontId="3" fillId="4" borderId="0" xfId="3" applyNumberFormat="1" applyFont="1" applyFill="1" applyAlignment="1">
      <alignment horizontal="left" vertical="center" wrapText="1" indent="1"/>
    </xf>
    <xf numFmtId="166" fontId="28" fillId="4" borderId="0" xfId="3" applyNumberFormat="1" applyFont="1" applyFill="1" applyAlignment="1">
      <alignment horizontal="right" vertical="center" wrapText="1"/>
    </xf>
    <xf numFmtId="166" fontId="9" fillId="4" borderId="0" xfId="3" applyNumberFormat="1" applyFont="1" applyFill="1" applyAlignment="1">
      <alignment horizontal="right" vertical="center" wrapText="1"/>
    </xf>
    <xf numFmtId="3" fontId="2" fillId="4" borderId="0" xfId="3" applyNumberFormat="1" applyFont="1" applyFill="1" applyAlignment="1">
      <alignment vertical="center" wrapText="1"/>
    </xf>
    <xf numFmtId="3" fontId="2" fillId="4" borderId="0" xfId="3" applyNumberFormat="1" applyFont="1" applyFill="1" applyAlignment="1">
      <alignment horizontal="left" vertical="center" wrapText="1" indent="2"/>
    </xf>
    <xf numFmtId="166" fontId="3" fillId="2" borderId="0" xfId="4" quotePrefix="1" applyNumberFormat="1" applyFont="1" applyFill="1" applyAlignment="1">
      <alignment horizontal="right" vertical="center"/>
    </xf>
    <xf numFmtId="166" fontId="2" fillId="2" borderId="0" xfId="4" quotePrefix="1" applyNumberFormat="1" applyFont="1" applyFill="1" applyAlignment="1">
      <alignment horizontal="right" vertical="center"/>
    </xf>
    <xf numFmtId="3" fontId="3" fillId="4" borderId="0" xfId="3" applyNumberFormat="1" applyFont="1" applyFill="1" applyAlignment="1">
      <alignment horizontal="left" vertical="center" wrapText="1" indent="2"/>
    </xf>
    <xf numFmtId="166" fontId="3" fillId="2" borderId="0" xfId="4" applyNumberFormat="1" applyFont="1" applyFill="1" applyAlignment="1">
      <alignment vertical="center"/>
    </xf>
    <xf numFmtId="3" fontId="3" fillId="2" borderId="0" xfId="4" applyNumberFormat="1" applyFont="1" applyFill="1" applyAlignment="1">
      <alignment vertical="center"/>
    </xf>
    <xf numFmtId="3" fontId="12" fillId="2" borderId="0" xfId="4" applyNumberFormat="1" applyFont="1" applyFill="1" applyAlignment="1">
      <alignment vertical="center"/>
    </xf>
    <xf numFmtId="3" fontId="12" fillId="12" borderId="0" xfId="4" applyNumberFormat="1" applyFont="1" applyFill="1" applyAlignment="1">
      <alignment vertical="center"/>
    </xf>
    <xf numFmtId="166" fontId="3" fillId="2" borderId="0" xfId="4" applyNumberFormat="1" applyFont="1" applyFill="1" applyAlignment="1">
      <alignment horizontal="right" vertical="center"/>
    </xf>
    <xf numFmtId="0" fontId="6" fillId="4" borderId="0" xfId="4" applyFont="1" applyFill="1" applyAlignment="1">
      <alignment vertical="center"/>
    </xf>
    <xf numFmtId="0" fontId="16" fillId="5" borderId="0" xfId="1" applyFill="1" applyBorder="1" applyAlignment="1" applyProtection="1">
      <alignment vertical="center"/>
    </xf>
    <xf numFmtId="0" fontId="29" fillId="0" borderId="0" xfId="0" applyFont="1" applyAlignment="1">
      <alignment horizontal="center" vertical="center" readingOrder="1"/>
    </xf>
    <xf numFmtId="165" fontId="2" fillId="4" borderId="0" xfId="5" applyNumberFormat="1" applyFont="1" applyFill="1" applyBorder="1" applyAlignment="1">
      <alignment vertical="center"/>
    </xf>
    <xf numFmtId="0" fontId="2" fillId="14" borderId="3" xfId="3" applyFont="1" applyFill="1" applyBorder="1" applyAlignment="1">
      <alignment horizontal="left" vertical="center" wrapText="1"/>
    </xf>
    <xf numFmtId="167" fontId="2" fillId="14" borderId="3" xfId="3" applyNumberFormat="1" applyFont="1" applyFill="1" applyBorder="1" applyAlignment="1">
      <alignment horizontal="right" vertical="center"/>
    </xf>
    <xf numFmtId="165" fontId="2" fillId="14" borderId="3" xfId="5" applyNumberFormat="1" applyFont="1" applyFill="1" applyBorder="1" applyAlignment="1">
      <alignment vertical="center"/>
    </xf>
    <xf numFmtId="167" fontId="30" fillId="4" borderId="0" xfId="3" applyNumberFormat="1" applyFont="1" applyFill="1" applyAlignment="1">
      <alignment horizontal="right" wrapText="1"/>
    </xf>
    <xf numFmtId="0" fontId="2" fillId="4" borderId="0" xfId="3" applyFont="1" applyFill="1" applyAlignment="1">
      <alignment vertical="center" wrapText="1"/>
    </xf>
    <xf numFmtId="165" fontId="2" fillId="10" borderId="0" xfId="5" applyNumberFormat="1" applyFont="1" applyFill="1" applyBorder="1" applyAlignment="1">
      <alignment horizontal="right" vertical="center"/>
    </xf>
    <xf numFmtId="165" fontId="2" fillId="10" borderId="0" xfId="5" applyNumberFormat="1" applyFont="1" applyFill="1" applyBorder="1" applyAlignment="1">
      <alignment vertical="center"/>
    </xf>
    <xf numFmtId="0" fontId="3" fillId="4" borderId="3" xfId="3" applyFont="1" applyFill="1" applyBorder="1" applyAlignment="1">
      <alignment horizontal="left" vertical="center" wrapText="1"/>
    </xf>
    <xf numFmtId="167" fontId="3" fillId="10" borderId="3" xfId="3" applyNumberFormat="1" applyFont="1" applyFill="1" applyBorder="1" applyAlignment="1">
      <alignment horizontal="right" vertical="center" wrapText="1"/>
    </xf>
    <xf numFmtId="167" fontId="2" fillId="10" borderId="3" xfId="3" applyNumberFormat="1" applyFont="1" applyFill="1" applyBorder="1" applyAlignment="1">
      <alignment horizontal="right" vertical="center" wrapText="1"/>
    </xf>
    <xf numFmtId="165" fontId="2" fillId="10" borderId="3" xfId="5" applyNumberFormat="1" applyFont="1" applyFill="1" applyBorder="1" applyAlignment="1">
      <alignment vertical="center"/>
    </xf>
    <xf numFmtId="3" fontId="3" fillId="4" borderId="0" xfId="3" applyNumberFormat="1" applyFont="1" applyFill="1" applyAlignment="1">
      <alignment horizontal="left" vertical="center"/>
    </xf>
    <xf numFmtId="3" fontId="3" fillId="4" borderId="3" xfId="3" applyNumberFormat="1" applyFont="1" applyFill="1" applyBorder="1" applyAlignment="1">
      <alignment horizontal="left" vertical="center"/>
    </xf>
    <xf numFmtId="166" fontId="9" fillId="4" borderId="3" xfId="3" applyNumberFormat="1" applyFont="1" applyFill="1" applyBorder="1" applyAlignment="1">
      <alignment horizontal="right" vertical="center" wrapText="1"/>
    </xf>
    <xf numFmtId="167" fontId="3" fillId="10" borderId="0" xfId="3" applyNumberFormat="1" applyFont="1" applyFill="1" applyAlignment="1">
      <alignment horizontal="right" vertical="center"/>
    </xf>
    <xf numFmtId="0" fontId="2" fillId="10" borderId="0" xfId="3" quotePrefix="1" applyFont="1" applyFill="1" applyAlignment="1">
      <alignment horizontal="right" vertical="center" wrapText="1"/>
    </xf>
    <xf numFmtId="167" fontId="3" fillId="10" borderId="3" xfId="3" applyNumberFormat="1" applyFont="1" applyFill="1" applyBorder="1" applyAlignment="1">
      <alignment horizontal="right" wrapText="1"/>
    </xf>
    <xf numFmtId="166" fontId="3" fillId="10" borderId="0" xfId="3" applyNumberFormat="1" applyFont="1" applyFill="1" applyAlignment="1">
      <alignment horizontal="right" vertical="center" wrapText="1"/>
    </xf>
    <xf numFmtId="166" fontId="8" fillId="10" borderId="0" xfId="3" applyNumberFormat="1" applyFont="1" applyFill="1" applyAlignment="1">
      <alignment horizontal="right" vertical="center" wrapText="1"/>
    </xf>
    <xf numFmtId="166" fontId="3" fillId="10" borderId="3" xfId="3" applyNumberFormat="1" applyFont="1" applyFill="1" applyBorder="1" applyAlignment="1">
      <alignment horizontal="right" vertical="center" wrapText="1"/>
    </xf>
    <xf numFmtId="166" fontId="8" fillId="10" borderId="3" xfId="3" applyNumberFormat="1" applyFont="1" applyFill="1" applyBorder="1" applyAlignment="1">
      <alignment horizontal="right" vertical="center" wrapText="1"/>
    </xf>
    <xf numFmtId="3" fontId="31" fillId="4" borderId="0" xfId="3" applyNumberFormat="1" applyFont="1" applyFill="1" applyAlignment="1">
      <alignment horizontal="left" vertical="center" wrapText="1" indent="1"/>
    </xf>
    <xf numFmtId="0" fontId="13" fillId="10" borderId="0" xfId="4" applyFont="1" applyFill="1"/>
    <xf numFmtId="3" fontId="14" fillId="4" borderId="0" xfId="4" applyNumberFormat="1" applyFont="1" applyFill="1" applyAlignment="1">
      <alignment vertical="center"/>
    </xf>
    <xf numFmtId="3" fontId="6" fillId="4" borderId="0" xfId="4" quotePrefix="1" applyNumberFormat="1" applyFont="1" applyFill="1" applyAlignment="1">
      <alignment vertical="center"/>
    </xf>
    <xf numFmtId="0" fontId="8" fillId="7" borderId="2" xfId="2" applyFont="1" applyFill="1" applyBorder="1" applyProtection="1">
      <protection locked="0"/>
    </xf>
    <xf numFmtId="0" fontId="8" fillId="5" borderId="0" xfId="0" applyFont="1" applyFill="1" applyAlignment="1">
      <alignment horizontal="center" vertical="center"/>
    </xf>
    <xf numFmtId="0" fontId="8" fillId="7" borderId="2" xfId="2" applyFont="1" applyFill="1" applyBorder="1" applyAlignment="1" applyProtection="1">
      <alignment horizontal="center"/>
      <protection locked="0"/>
    </xf>
    <xf numFmtId="3" fontId="8" fillId="7" borderId="2" xfId="2" applyNumberFormat="1" applyFont="1" applyFill="1" applyBorder="1" applyAlignment="1" applyProtection="1">
      <alignment horizontal="center"/>
      <protection locked="0"/>
    </xf>
    <xf numFmtId="14" fontId="8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49" fontId="32" fillId="5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21" fillId="5" borderId="0" xfId="0" applyFont="1" applyFill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5" fillId="9" borderId="0" xfId="4" applyFont="1" applyFill="1" applyAlignment="1">
      <alignment horizontal="left" vertical="center" wrapText="1"/>
    </xf>
    <xf numFmtId="0" fontId="36" fillId="10" borderId="0" xfId="4" applyFont="1" applyFill="1" applyAlignment="1">
      <alignment horizontal="left" vertical="top" wrapText="1"/>
    </xf>
    <xf numFmtId="0" fontId="33" fillId="5" borderId="0" xfId="0" quotePrefix="1" applyFont="1" applyFill="1" applyAlignment="1">
      <alignment horizontal="left" vertical="center"/>
    </xf>
    <xf numFmtId="0" fontId="33" fillId="5" borderId="0" xfId="0" applyFont="1" applyFill="1" applyAlignment="1">
      <alignment horizontal="left" vertical="center"/>
    </xf>
  </cellXfs>
  <cellStyles count="7">
    <cellStyle name="Hipervínculo" xfId="1" builtinId="8"/>
    <cellStyle name="Normal" xfId="0" builtinId="0"/>
    <cellStyle name="Normal 2" xfId="2" xr:uid="{7CB0031D-EF83-4451-A285-7502819411D6}"/>
    <cellStyle name="Normal_Estatal" xfId="3" xr:uid="{D20EA455-76EB-444E-91FA-FB095D7E1F3E}"/>
    <cellStyle name="Normal_museos 2003" xfId="4" xr:uid="{1EAEFC6B-A7C9-4CC5-9BE0-8EA732EE1A17}"/>
    <cellStyle name="Porcentaje" xfId="5" builtinId="5"/>
    <cellStyle name="Porcentaje 3" xfId="6" xr:uid="{F09C7F57-C585-4BCB-8E2F-3180C3005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fondos. Distribución por tipo de fondo.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6027513802154041E-2"/>
          <c:y val="1.9636377569592117E-2"/>
        </c:manualLayout>
      </c:layout>
      <c:overlay val="0"/>
      <c:spPr>
        <a:ln>
          <a:solidFill>
            <a:srgbClr val="007933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7388782556026653"/>
          <c:y val="0.4347478829297281"/>
          <c:w val="0.62184449615862791"/>
          <c:h val="0.550521829932548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0-43A8-4743-9A92-B1E786E6897F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43A8-4743-9A92-B1E786E6897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43A8-4743-9A92-B1E786E6897F}"/>
              </c:ext>
            </c:extLst>
          </c:dPt>
          <c:dPt>
            <c:idx val="3"/>
            <c:bubble3D val="0"/>
            <c:explosion val="5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3-43A8-4743-9A92-B1E786E6897F}"/>
              </c:ext>
            </c:extLst>
          </c:dPt>
          <c:dPt>
            <c:idx val="4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4-43A8-4743-9A92-B1E786E6897F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43A8-4743-9A92-B1E786E6897F}"/>
              </c:ext>
            </c:extLst>
          </c:dPt>
          <c:dLbls>
            <c:dLbl>
              <c:idx val="0"/>
              <c:layout>
                <c:manualLayout>
                  <c:x val="-4.6233686306453074E-2"/>
                  <c:y val="-3.238461980573596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A8-4743-9A92-B1E786E6897F}"/>
                </c:ext>
              </c:extLst>
            </c:dLbl>
            <c:dLbl>
              <c:idx val="1"/>
              <c:layout>
                <c:manualLayout>
                  <c:x val="0.11142975549108992"/>
                  <c:y val="-6.073184282621609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A8-4743-9A92-B1E786E6897F}"/>
                </c:ext>
              </c:extLst>
            </c:dLbl>
            <c:dLbl>
              <c:idx val="2"/>
              <c:layout>
                <c:manualLayout>
                  <c:x val="7.5448677023480177E-3"/>
                  <c:y val="4.8868192551200007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A8-4743-9A92-B1E786E6897F}"/>
                </c:ext>
              </c:extLst>
            </c:dLbl>
            <c:dLbl>
              <c:idx val="3"/>
              <c:layout>
                <c:manualLayout>
                  <c:x val="2.2981989320300395E-2"/>
                  <c:y val="-0.14558691112516045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8-4743-9A92-B1E786E6897F}"/>
                </c:ext>
              </c:extLst>
            </c:dLbl>
            <c:dLbl>
              <c:idx val="4"/>
              <c:layout>
                <c:manualLayout>
                  <c:x val="-0.14441487917458593"/>
                  <c:y val="7.6740042531179956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A8-4743-9A92-B1E786E6897F}"/>
                </c:ext>
              </c:extLst>
            </c:dLbl>
            <c:dLbl>
              <c:idx val="5"/>
              <c:layout>
                <c:manualLayout>
                  <c:x val="-0.16428056837722879"/>
                  <c:y val="-1.3775887503113206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A8-4743-9A92-B1E786E6897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('P3'!$B$13,'P3'!$B$16,'P3'!$B$19,'P3'!$B$22,'P3'!$B$25,'P3'!$B$28)</c:f>
              <c:strCache>
                <c:ptCount val="6"/>
                <c:pt idx="0">
                  <c:v>Monografías</c:v>
                </c:pt>
                <c:pt idx="1">
                  <c:v>Publicaciones periódicas</c:v>
                </c:pt>
                <c:pt idx="2">
                  <c:v>Vídeos</c:v>
                </c:pt>
                <c:pt idx="3">
                  <c:v>Discos</c:v>
                </c:pt>
                <c:pt idx="4">
                  <c:v>Partituras</c:v>
                </c:pt>
                <c:pt idx="5">
                  <c:v>Archivo Gráfico</c:v>
                </c:pt>
              </c:strCache>
            </c:strRef>
          </c:cat>
          <c:val>
            <c:numRef>
              <c:f>('P3'!$U$13,'P3'!$U$16,'P3'!$U$19,'P3'!$U$22,'P3'!$U$25,'P3'!$U$28)</c:f>
              <c:numCache>
                <c:formatCode>#,##0;\-#,##0;\-;\-</c:formatCode>
                <c:ptCount val="6"/>
                <c:pt idx="0">
                  <c:v>1465</c:v>
                </c:pt>
                <c:pt idx="1">
                  <c:v>492</c:v>
                </c:pt>
                <c:pt idx="2">
                  <c:v>1190</c:v>
                </c:pt>
                <c:pt idx="3">
                  <c:v>23857</c:v>
                </c:pt>
                <c:pt idx="4">
                  <c:v>684</c:v>
                </c:pt>
                <c:pt idx="5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A8-4743-9A92-B1E786E6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fondos. Distribución mensual por sexo.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overlay val="0"/>
      <c:spPr>
        <a:ln>
          <a:solidFill>
            <a:srgbClr val="007933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828267434312647"/>
          <c:y val="0.24153296055384385"/>
          <c:w val="0.84342110461998698"/>
          <c:h val="0.65457225455513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'P3'!$B$33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cat>
            <c:strRef>
              <c:f>'P3'!$I$11:$T$11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'P3'!$I$33:$T$33</c:f>
              <c:numCache>
                <c:formatCode>#,##0;\-#,##0;\-;</c:formatCode>
                <c:ptCount val="12"/>
                <c:pt idx="0">
                  <c:v>629</c:v>
                </c:pt>
                <c:pt idx="1">
                  <c:v>153</c:v>
                </c:pt>
                <c:pt idx="2">
                  <c:v>123</c:v>
                </c:pt>
                <c:pt idx="3">
                  <c:v>275</c:v>
                </c:pt>
                <c:pt idx="4">
                  <c:v>179</c:v>
                </c:pt>
                <c:pt idx="5">
                  <c:v>128</c:v>
                </c:pt>
                <c:pt idx="6">
                  <c:v>109</c:v>
                </c:pt>
                <c:pt idx="7">
                  <c:v>63</c:v>
                </c:pt>
                <c:pt idx="8">
                  <c:v>173</c:v>
                </c:pt>
                <c:pt idx="9">
                  <c:v>114</c:v>
                </c:pt>
                <c:pt idx="10">
                  <c:v>25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FFA-B708-EAE9DCBCDE5F}"/>
            </c:ext>
          </c:extLst>
        </c:ser>
        <c:ser>
          <c:idx val="1"/>
          <c:order val="1"/>
          <c:tx>
            <c:strRef>
              <c:f>'P3'!$B$34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cat>
            <c:strRef>
              <c:f>'P3'!$I$11:$T$11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'P3'!$I$34:$T$34</c:f>
              <c:numCache>
                <c:formatCode>#,##0;\-#,##0;\-;</c:formatCode>
                <c:ptCount val="12"/>
                <c:pt idx="0">
                  <c:v>189</c:v>
                </c:pt>
                <c:pt idx="1">
                  <c:v>922</c:v>
                </c:pt>
                <c:pt idx="2">
                  <c:v>654</c:v>
                </c:pt>
                <c:pt idx="3">
                  <c:v>1238</c:v>
                </c:pt>
                <c:pt idx="4">
                  <c:v>3121</c:v>
                </c:pt>
                <c:pt idx="5">
                  <c:v>3228</c:v>
                </c:pt>
                <c:pt idx="6">
                  <c:v>6264</c:v>
                </c:pt>
                <c:pt idx="7">
                  <c:v>9832</c:v>
                </c:pt>
                <c:pt idx="8">
                  <c:v>1550</c:v>
                </c:pt>
                <c:pt idx="9">
                  <c:v>131</c:v>
                </c:pt>
                <c:pt idx="10">
                  <c:v>12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B-4FFA-B708-EAE9DCBC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805999"/>
        <c:axId val="1"/>
      </c:barChart>
      <c:catAx>
        <c:axId val="2388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880599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base de datos. Distribución mensual.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8795469358276522E-2"/>
          <c:y val="4.534503297788884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8910980609029225E-2"/>
          <c:y val="0.21878296578241374"/>
          <c:w val="0.9096037527440326"/>
          <c:h val="0.67848137064047809"/>
        </c:manualLayout>
      </c:layout>
      <c:lineChart>
        <c:grouping val="standard"/>
        <c:varyColors val="0"/>
        <c:ser>
          <c:idx val="2"/>
          <c:order val="0"/>
          <c:tx>
            <c:strRef>
              <c:f>'P4'!$B$21</c:f>
              <c:strCache>
                <c:ptCount val="1"/>
                <c:pt idx="0">
                  <c:v>Hombres</c:v>
                </c:pt>
              </c:strCache>
            </c:strRef>
          </c:tx>
          <c:spPr>
            <a:ln w="19050">
              <a:solidFill>
                <a:srgbClr val="43939D"/>
              </a:solidFill>
              <a:prstDash val="solid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'P4'!$C$21:$N$21</c:f>
              <c:numCache>
                <c:formatCode>#,##0;\-#,##0;\-;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3</c:v>
                </c:pt>
                <c:pt idx="8">
                  <c:v>18</c:v>
                </c:pt>
                <c:pt idx="9">
                  <c:v>14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E-47AC-B8C6-35C3C0CD2465}"/>
            </c:ext>
          </c:extLst>
        </c:ser>
        <c:ser>
          <c:idx val="3"/>
          <c:order val="1"/>
          <c:tx>
            <c:strRef>
              <c:f>'P4'!$B$22</c:f>
              <c:strCache>
                <c:ptCount val="1"/>
                <c:pt idx="0">
                  <c:v>Mujeres</c:v>
                </c:pt>
              </c:strCache>
            </c:strRef>
          </c:tx>
          <c:spPr>
            <a:ln w="19050">
              <a:solidFill>
                <a:srgbClr val="FC5937"/>
              </a:solidFill>
              <a:prstDash val="solid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'P4'!$C$22:$N$22</c:f>
              <c:numCache>
                <c:formatCode>#,##0;\-#,##0;\-;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19</c:v>
                </c:pt>
                <c:pt idx="3">
                  <c:v>16</c:v>
                </c:pt>
                <c:pt idx="4">
                  <c:v>20</c:v>
                </c:pt>
                <c:pt idx="5">
                  <c:v>13</c:v>
                </c:pt>
                <c:pt idx="6">
                  <c:v>15</c:v>
                </c:pt>
                <c:pt idx="7">
                  <c:v>4</c:v>
                </c:pt>
                <c:pt idx="8">
                  <c:v>13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E-47AC-B8C6-35C3C0CD2465}"/>
            </c:ext>
          </c:extLst>
        </c:ser>
        <c:ser>
          <c:idx val="0"/>
          <c:order val="2"/>
          <c:tx>
            <c:v>"Media"</c:v>
          </c:tx>
          <c:spPr>
            <a:ln w="19050" cap="rnd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'P4'!$C$24:$N$24</c:f>
              <c:numCache>
                <c:formatCode>#,##0;\-#,##0;\-;</c:formatCode>
                <c:ptCount val="12"/>
                <c:pt idx="0">
                  <c:v>23.25</c:v>
                </c:pt>
                <c:pt idx="1">
                  <c:v>23.25</c:v>
                </c:pt>
                <c:pt idx="2">
                  <c:v>23.25</c:v>
                </c:pt>
                <c:pt idx="3">
                  <c:v>23.25</c:v>
                </c:pt>
                <c:pt idx="4">
                  <c:v>23.25</c:v>
                </c:pt>
                <c:pt idx="5">
                  <c:v>23.25</c:v>
                </c:pt>
                <c:pt idx="6">
                  <c:v>23.25</c:v>
                </c:pt>
                <c:pt idx="7">
                  <c:v>23.25</c:v>
                </c:pt>
                <c:pt idx="8">
                  <c:v>23.25</c:v>
                </c:pt>
                <c:pt idx="9">
                  <c:v>23.25</c:v>
                </c:pt>
                <c:pt idx="10">
                  <c:v>23.25</c:v>
                </c:pt>
                <c:pt idx="11">
                  <c:v>23.25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E-47AC-B8C6-35C3C0CD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72495"/>
        <c:axId val="1"/>
      </c:lineChart>
      <c:catAx>
        <c:axId val="2393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372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14964152970814"/>
          <c:y val="0.70713597886356916"/>
          <c:w val="0.37665697828039951"/>
          <c:h val="0.190507726269315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Visitas institucionales. Datos desagregados por género.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3554724757548542E-2"/>
          <c:y val="1.0477203863030636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8630538829707"/>
          <c:y val="0.23423180210581784"/>
          <c:w val="0.87182324008757783"/>
          <c:h val="0.66632819546205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'P4'!$B$39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2.5306282968684649E-4"/>
                  <c:y val="-7.5709779179810727E-2"/>
                </c:manualLayout>
              </c:layout>
              <c:spPr>
                <a:solidFill>
                  <a:schemeClr val="bg1"/>
                </a:solidFill>
                <a:ln w="12700"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C-4F44-AE38-C02B60B0CE69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('P4'!$B$30,'P4'!$B$34)</c:f>
              <c:strCache>
                <c:ptCount val="2"/>
                <c:pt idx="0">
                  <c:v>Españoles</c:v>
                </c:pt>
                <c:pt idx="1">
                  <c:v>Extranjeros</c:v>
                </c:pt>
              </c:strCache>
            </c:strRef>
          </c:cat>
          <c:val>
            <c:numRef>
              <c:f>('P4'!$O$31,'P4'!$O$35)</c:f>
              <c:numCache>
                <c:formatCode>#,##0;\-#,##0;\-;\-</c:formatCode>
                <c:ptCount val="2"/>
                <c:pt idx="0">
                  <c:v>335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C-4F44-AE38-C02B60B0CE69}"/>
            </c:ext>
          </c:extLst>
        </c:ser>
        <c:ser>
          <c:idx val="1"/>
          <c:order val="1"/>
          <c:tx>
            <c:strRef>
              <c:f>'P4'!$B$40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0.13100640022520843"/>
                </c:manualLayout>
              </c:layout>
              <c:spPr>
                <a:solidFill>
                  <a:schemeClr val="bg1"/>
                </a:solidFill>
                <a:ln w="6350"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C-4F44-AE38-C02B60B0CE69}"/>
                </c:ext>
              </c:extLst>
            </c:dLbl>
            <c:spPr>
              <a:solidFill>
                <a:schemeClr val="bg1"/>
              </a:solidFill>
              <a:ln w="6350"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('P4'!$B$30,'P4'!$B$34)</c:f>
              <c:strCache>
                <c:ptCount val="2"/>
                <c:pt idx="0">
                  <c:v>Españoles</c:v>
                </c:pt>
                <c:pt idx="1">
                  <c:v>Extranjeros</c:v>
                </c:pt>
              </c:strCache>
            </c:strRef>
          </c:cat>
          <c:val>
            <c:numRef>
              <c:f>('P4'!$O$32,'P4'!$O$36)</c:f>
              <c:numCache>
                <c:formatCode>#,##0;\-#,##0;\-;\-</c:formatCode>
                <c:ptCount val="2"/>
                <c:pt idx="0">
                  <c:v>357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C-4F44-AE38-C02B60B0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9368175"/>
        <c:axId val="1"/>
      </c:barChart>
      <c:catAx>
        <c:axId val="2393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3681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97157417657013"/>
          <c:y val="0.31138743303774724"/>
          <c:w val="0.24149376553395019"/>
          <c:h val="0.152370070460435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Exposiciones temporales. Nº de asistentes. Distribución mensual.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6.9049011400539498E-2"/>
          <c:y val="1.2066365007541479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09204064215922E-2"/>
          <c:y val="0.25713423831070892"/>
          <c:w val="0.81494130718322788"/>
          <c:h val="0.59979857721404739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73C5EF"/>
            </a:solidFill>
            <a:ln w="25400">
              <a:noFill/>
            </a:ln>
          </c:spPr>
          <c:invertIfNegative val="0"/>
          <c:dLbls>
            <c:numFmt formatCode="#,##0;\-#,##0;\-;\-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'P5'!$C$14:$N$14</c:f>
              <c:numCache>
                <c:formatCode>#,##0;\-#,##0;\-;</c:formatCode>
                <c:ptCount val="12"/>
                <c:pt idx="0">
                  <c:v>733</c:v>
                </c:pt>
                <c:pt idx="1">
                  <c:v>1042</c:v>
                </c:pt>
                <c:pt idx="2">
                  <c:v>1581</c:v>
                </c:pt>
                <c:pt idx="3">
                  <c:v>1395</c:v>
                </c:pt>
                <c:pt idx="4">
                  <c:v>1143</c:v>
                </c:pt>
                <c:pt idx="5">
                  <c:v>1222</c:v>
                </c:pt>
                <c:pt idx="6">
                  <c:v>803</c:v>
                </c:pt>
                <c:pt idx="7">
                  <c:v>1000</c:v>
                </c:pt>
                <c:pt idx="8">
                  <c:v>960</c:v>
                </c:pt>
                <c:pt idx="9">
                  <c:v>850</c:v>
                </c:pt>
                <c:pt idx="10">
                  <c:v>535</c:v>
                </c:pt>
                <c:pt idx="1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5-422E-86EA-3DD9EFBD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371535"/>
        <c:axId val="1"/>
      </c:barChart>
      <c:catAx>
        <c:axId val="23937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\-#,##0;\-;" sourceLinked="1"/>
        <c:majorTickMark val="out"/>
        <c:minorTickMark val="none"/>
        <c:tickLblPos val="nextTo"/>
        <c:crossAx val="239371535"/>
        <c:crosses val="autoZero"/>
        <c:crossBetween val="between"/>
        <c:minorUnit val="2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 culturales. Nº de asistentes. Distribución mensual.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06837606837601E-2"/>
          <c:y val="0.17994252873563218"/>
          <c:w val="0.88034188034188032"/>
          <c:h val="0.683773644673726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6228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'P5'!$C$23:$N$23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'P5'!$C$26:$N$26</c:f>
              <c:numCache>
                <c:formatCode>#,##0;\-#,##0;\-;</c:formatCode>
                <c:ptCount val="12"/>
                <c:pt idx="0">
                  <c:v>98</c:v>
                </c:pt>
                <c:pt idx="1">
                  <c:v>160</c:v>
                </c:pt>
                <c:pt idx="2">
                  <c:v>44</c:v>
                </c:pt>
                <c:pt idx="3">
                  <c:v>0</c:v>
                </c:pt>
                <c:pt idx="4">
                  <c:v>69</c:v>
                </c:pt>
                <c:pt idx="5">
                  <c:v>258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17D-939B-C7DBC69C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8907551"/>
        <c:axId val="1"/>
      </c:barChart>
      <c:catAx>
        <c:axId val="23890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\-#,##0;\-;" sourceLinked="1"/>
        <c:majorTickMark val="out"/>
        <c:minorTickMark val="none"/>
        <c:tickLblPos val="nextTo"/>
        <c:crossAx val="238907551"/>
        <c:crosses val="autoZero"/>
        <c:crossBetween val="between"/>
        <c:min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7.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publicaciones en Facebook e interacciones medias por publicación.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5.3140782294916989E-3"/>
          <c:y val="2.4960629921259841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'P6'!$B$11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B58-4A19-834E-4A9E22CA110A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58-4A19-834E-4A9E22CA110A}"/>
                </c:ext>
              </c:extLst>
            </c:dLbl>
            <c:dLbl>
              <c:idx val="4"/>
              <c:layout>
                <c:manualLayout>
                  <c:x val="-7.72946859903381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E-42BF-8F7D-9F0F153B437B}"/>
                </c:ext>
              </c:extLst>
            </c:dLbl>
            <c:dLbl>
              <c:idx val="5"/>
              <c:layout>
                <c:manualLayout>
                  <c:x val="-5.7971014492754335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E-42BF-8F7D-9F0F153B437B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B58-4A19-834E-4A9E22CA110A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'P6'!$C$11:$N$11</c:f>
              <c:numCache>
                <c:formatCode>#,##0;\-#,##0;\-;\·\·</c:formatCode>
                <c:ptCount val="12"/>
                <c:pt idx="0">
                  <c:v>16</c:v>
                </c:pt>
                <c:pt idx="1">
                  <c:v>26</c:v>
                </c:pt>
                <c:pt idx="2">
                  <c:v>12</c:v>
                </c:pt>
                <c:pt idx="3">
                  <c:v>26</c:v>
                </c:pt>
                <c:pt idx="4">
                  <c:v>24</c:v>
                </c:pt>
                <c:pt idx="5">
                  <c:v>21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8-4A19-834E-4A9E22CA110A}"/>
            </c:ext>
          </c:extLst>
        </c:ser>
        <c:ser>
          <c:idx val="1"/>
          <c:order val="1"/>
          <c:tx>
            <c:v>Interacciones medias por publicación</c:v>
          </c:tx>
          <c:spPr>
            <a:solidFill>
              <a:srgbClr val="C3D69B"/>
            </a:solidFill>
          </c:spPr>
          <c:invertIfNegative val="0"/>
          <c:dLbls>
            <c:dLbl>
              <c:idx val="0"/>
              <c:layout>
                <c:manualLayout>
                  <c:x val="-1.9801816618416259E-3"/>
                  <c:y val="-4.2437781360066642E-17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8-4A19-834E-4A9E22CA110A}"/>
                </c:ext>
              </c:extLst>
            </c:dLbl>
            <c:dLbl>
              <c:idx val="1"/>
              <c:layout>
                <c:manualLayout>
                  <c:x val="9.4161958568738224E-3"/>
                  <c:y val="4.6296296296296294E-3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58-4A19-834E-4A9E22CA110A}"/>
                </c:ext>
              </c:extLst>
            </c:dLbl>
            <c:dLbl>
              <c:idx val="2"/>
              <c:layout>
                <c:manualLayout>
                  <c:x val="5.6497175141242591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8-4A19-834E-4A9E22CA110A}"/>
                </c:ext>
              </c:extLst>
            </c:dLbl>
            <c:dLbl>
              <c:idx val="3"/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B58-4A19-834E-4A9E22CA110A}"/>
                </c:ext>
              </c:extLst>
            </c:dLbl>
            <c:dLbl>
              <c:idx val="5"/>
              <c:layout>
                <c:manualLayout>
                  <c:x val="4.502871923618243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58-4A19-834E-4A9E22CA110A}"/>
                </c:ext>
              </c:extLst>
            </c:dLbl>
            <c:dLbl>
              <c:idx val="6"/>
              <c:layout>
                <c:manualLayout>
                  <c:x val="2.6949635587397067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58-4A19-834E-4A9E22CA110A}"/>
                </c:ext>
              </c:extLst>
            </c:dLbl>
            <c:dLbl>
              <c:idx val="7"/>
              <c:layout>
                <c:manualLayout>
                  <c:x val="1.2232415902140673E-2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58-4A19-834E-4A9E22CA110A}"/>
                </c:ext>
              </c:extLst>
            </c:dLbl>
            <c:dLbl>
              <c:idx val="8"/>
              <c:layout>
                <c:manualLayout>
                  <c:x val="1.0193679918450561E-2"/>
                  <c:y val="-1.6975112544026657E-16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58-4A19-834E-4A9E22CA110A}"/>
                </c:ext>
              </c:extLst>
            </c:dLbl>
            <c:dLbl>
              <c:idx val="9"/>
              <c:layout>
                <c:manualLayout>
                  <c:x val="1.2232415902140524E-2"/>
                  <c:y val="-1.6975112544026657E-16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58-4A19-834E-4A9E22CA110A}"/>
                </c:ext>
              </c:extLst>
            </c:dLbl>
            <c:dLbl>
              <c:idx val="10"/>
              <c:layout>
                <c:manualLayout>
                  <c:x val="7.8747667271204835E-4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58-4A19-834E-4A9E22CA110A}"/>
                </c:ext>
              </c:extLst>
            </c:dLbl>
            <c:dLbl>
              <c:idx val="11"/>
              <c:layout>
                <c:manualLayout>
                  <c:x val="8.1549439347602982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58-4A19-834E-4A9E22CA110A}"/>
                </c:ext>
              </c:extLst>
            </c:dLbl>
            <c:numFmt formatCode="#,##0;\-#,##0;\-;\-" sourceLinked="0"/>
            <c:spPr>
              <a:solidFill>
                <a:schemeClr val="bg1"/>
              </a:solidFill>
              <a:ln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'P6'!$C$18:$N$18</c:f>
              <c:numCache>
                <c:formatCode>#,##0;\-#,##0;\-;\·\·</c:formatCode>
                <c:ptCount val="12"/>
                <c:pt idx="0">
                  <c:v>99.625</c:v>
                </c:pt>
                <c:pt idx="1">
                  <c:v>18.26923076923077</c:v>
                </c:pt>
                <c:pt idx="2">
                  <c:v>17.75</c:v>
                </c:pt>
                <c:pt idx="3">
                  <c:v>13.5</c:v>
                </c:pt>
                <c:pt idx="4">
                  <c:v>18.125</c:v>
                </c:pt>
                <c:pt idx="5">
                  <c:v>25.476190476190474</c:v>
                </c:pt>
                <c:pt idx="6">
                  <c:v>118.6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B58-4A19-834E-4A9E22CA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25327"/>
        <c:axId val="1"/>
      </c:barChart>
      <c:catAx>
        <c:axId val="2395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5253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81148230257626"/>
          <c:y val="0.22020669291338582"/>
          <c:w val="0.34358909019867667"/>
          <c:h val="0.16792760279965005"/>
        </c:manualLayout>
      </c:layout>
      <c:overlay val="1"/>
      <c:spPr>
        <a:noFill/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8.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Impacto de las publicaciones en Facebook.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8.0364547265468044E-4"/>
          <c:y val="6.2635230086324203E-4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'P6'!$B$13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2A7-4F89-97C0-96C7606F75C1}"/>
              </c:ext>
            </c:extLst>
          </c:dPt>
          <c:dLbls>
            <c:dLbl>
              <c:idx val="2"/>
              <c:layout>
                <c:manualLayout>
                  <c:x val="-3.5846598311901658E-2"/>
                  <c:y val="-7.2842155353810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C4-42C9-8F79-5F91B1CB73BF}"/>
                </c:ext>
              </c:extLst>
            </c:dLbl>
            <c:dLbl>
              <c:idx val="7"/>
              <c:layout>
                <c:manualLayout>
                  <c:x val="-3.7765063539719479E-2"/>
                  <c:y val="-8.039645185994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C4-42C9-8F79-5F91B1CB73BF}"/>
                </c:ext>
              </c:extLst>
            </c:dLbl>
            <c:dLbl>
              <c:idx val="8"/>
              <c:layout>
                <c:manualLayout>
                  <c:x val="-3.7765063539719403E-2"/>
                  <c:y val="-9.5505044872223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C4-42C9-8F79-5F91B1CB73BF}"/>
                </c:ext>
              </c:extLst>
            </c:dLbl>
            <c:dLbl>
              <c:idx val="9"/>
              <c:layout>
                <c:manualLayout>
                  <c:x val="-3.5846598311901658E-2"/>
                  <c:y val="-9.5505044872223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C4-42C9-8F79-5F91B1CB73BF}"/>
                </c:ext>
              </c:extLst>
            </c:dLbl>
            <c:dLbl>
              <c:idx val="10"/>
              <c:layout>
                <c:manualLayout>
                  <c:x val="-3.7765063539719403E-2"/>
                  <c:y val="-9.1727896619154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C4-42C9-8F79-5F91B1CB73BF}"/>
                </c:ext>
              </c:extLst>
            </c:dLbl>
            <c:dLbl>
              <c:idx val="11"/>
              <c:layout>
                <c:manualLayout>
                  <c:x val="-3.0810249438244681E-2"/>
                  <c:y val="-9.5505044872223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C4-42C9-8F79-5F91B1CB73BF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'P6'!$C$13:$N$13</c:f>
              <c:numCache>
                <c:formatCode>#,##0;\-#,##0;\-;\·\·</c:formatCode>
                <c:ptCount val="12"/>
                <c:pt idx="0">
                  <c:v>96710</c:v>
                </c:pt>
                <c:pt idx="1">
                  <c:v>14344</c:v>
                </c:pt>
                <c:pt idx="2">
                  <c:v>5691</c:v>
                </c:pt>
                <c:pt idx="3">
                  <c:v>16965</c:v>
                </c:pt>
                <c:pt idx="4">
                  <c:v>9442</c:v>
                </c:pt>
                <c:pt idx="5">
                  <c:v>8950</c:v>
                </c:pt>
                <c:pt idx="6">
                  <c:v>9764</c:v>
                </c:pt>
                <c:pt idx="7">
                  <c:v>3989</c:v>
                </c:pt>
                <c:pt idx="8">
                  <c:v>1887</c:v>
                </c:pt>
                <c:pt idx="9">
                  <c:v>2780</c:v>
                </c:pt>
                <c:pt idx="10">
                  <c:v>3099</c:v>
                </c:pt>
                <c:pt idx="11">
                  <c:v>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7-4F89-97C0-96C7606F75C1}"/>
            </c:ext>
          </c:extLst>
        </c:ser>
        <c:ser>
          <c:idx val="0"/>
          <c:order val="1"/>
          <c:tx>
            <c:strRef>
              <c:f>'P6'!$B$14</c:f>
              <c:strCache>
                <c:ptCount val="1"/>
                <c:pt idx="0">
                  <c:v>Interacciones</c:v>
                </c:pt>
              </c:strCache>
            </c:strRef>
          </c:tx>
          <c:marker>
            <c:symbol val="none"/>
          </c:marker>
          <c:dLbls>
            <c:numFmt formatCode="#,##0;\-#,##0;\-;\-" sourceLinked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'P6'!$C$14:$N$14</c:f>
              <c:numCache>
                <c:formatCode>#,##0;\-#,##0;\-;\·\·</c:formatCode>
                <c:ptCount val="12"/>
                <c:pt idx="0">
                  <c:v>1594</c:v>
                </c:pt>
                <c:pt idx="1">
                  <c:v>475</c:v>
                </c:pt>
                <c:pt idx="2">
                  <c:v>213</c:v>
                </c:pt>
                <c:pt idx="3">
                  <c:v>351</c:v>
                </c:pt>
                <c:pt idx="4">
                  <c:v>435</c:v>
                </c:pt>
                <c:pt idx="5">
                  <c:v>535</c:v>
                </c:pt>
                <c:pt idx="6">
                  <c:v>593</c:v>
                </c:pt>
                <c:pt idx="7">
                  <c:v>141</c:v>
                </c:pt>
                <c:pt idx="8">
                  <c:v>64</c:v>
                </c:pt>
                <c:pt idx="9">
                  <c:v>70</c:v>
                </c:pt>
                <c:pt idx="10">
                  <c:v>58</c:v>
                </c:pt>
                <c:pt idx="11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A7-4F89-97C0-96C7606F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524367"/>
        <c:axId val="1"/>
      </c:lineChart>
      <c:catAx>
        <c:axId val="2395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524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>
      <c:oddFooter>&amp;D&amp;"Source Sans Pro,Normal"&amp;10Servicio de Información y Difusión. &amp;"Source Sans Pro,Negrita"Tri4 2022 |&amp;P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F80DA27-63E3-AF20-0E6E-1C0705FA5777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Centro Andaluz de Documentación del Flamenco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24 de febrero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956038" name="1 Grupo">
          <a:extLst>
            <a:ext uri="{FF2B5EF4-FFF2-40B4-BE49-F238E27FC236}">
              <a16:creationId xmlns:a16="http://schemas.microsoft.com/office/drawing/2014/main" id="{A046F887-19A2-7C63-8522-8C030A19364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956040" name="Placeholder">
            <a:extLst>
              <a:ext uri="{FF2B5EF4-FFF2-40B4-BE49-F238E27FC236}">
                <a16:creationId xmlns:a16="http://schemas.microsoft.com/office/drawing/2014/main" id="{FE3509F3-14C4-F754-C717-B5DC8DCAA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631BEC5F-8E06-DC59-1E5B-A3EE992C5549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956039" name="1 Imagen">
          <a:extLst>
            <a:ext uri="{FF2B5EF4-FFF2-40B4-BE49-F238E27FC236}">
              <a16:creationId xmlns:a16="http://schemas.microsoft.com/office/drawing/2014/main" id="{35259B70-404C-75A7-BFCC-234AC674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3</xdr:row>
      <xdr:rowOff>180975</xdr:rowOff>
    </xdr:from>
    <xdr:to>
      <xdr:col>3</xdr:col>
      <xdr:colOff>85725</xdr:colOff>
      <xdr:row>7</xdr:row>
      <xdr:rowOff>152400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D12902D-C8EC-421F-B4AF-5C64D48D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572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36</xdr:row>
      <xdr:rowOff>19050</xdr:rowOff>
    </xdr:from>
    <xdr:to>
      <xdr:col>12</xdr:col>
      <xdr:colOff>342900</xdr:colOff>
      <xdr:row>50</xdr:row>
      <xdr:rowOff>104775</xdr:rowOff>
    </xdr:to>
    <xdr:graphicFrame macro="">
      <xdr:nvGraphicFramePr>
        <xdr:cNvPr id="745935" name="2 Gráfico">
          <a:extLst>
            <a:ext uri="{FF2B5EF4-FFF2-40B4-BE49-F238E27FC236}">
              <a16:creationId xmlns:a16="http://schemas.microsoft.com/office/drawing/2014/main" id="{1F956D34-A773-4246-39E5-0D5249FC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35</xdr:row>
      <xdr:rowOff>266701</xdr:rowOff>
    </xdr:from>
    <xdr:to>
      <xdr:col>21</xdr:col>
      <xdr:colOff>0</xdr:colOff>
      <xdr:row>51</xdr:row>
      <xdr:rowOff>1</xdr:rowOff>
    </xdr:to>
    <xdr:graphicFrame macro="">
      <xdr:nvGraphicFramePr>
        <xdr:cNvPr id="745936" name="3 Gráfico">
          <a:extLst>
            <a:ext uri="{FF2B5EF4-FFF2-40B4-BE49-F238E27FC236}">
              <a16:creationId xmlns:a16="http://schemas.microsoft.com/office/drawing/2014/main" id="{4F6F25F3-A899-B205-FEBB-DCCA49449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219075</xdr:rowOff>
    </xdr:from>
    <xdr:to>
      <xdr:col>8</xdr:col>
      <xdr:colOff>171450</xdr:colOff>
      <xdr:row>4</xdr:row>
      <xdr:rowOff>148590</xdr:rowOff>
    </xdr:to>
    <xdr:pic>
      <xdr:nvPicPr>
        <xdr:cNvPr id="745937" name="4 Imagen">
          <a:extLst>
            <a:ext uri="{FF2B5EF4-FFF2-40B4-BE49-F238E27FC236}">
              <a16:creationId xmlns:a16="http://schemas.microsoft.com/office/drawing/2014/main" id="{F010D945-347B-BFCD-0143-97C211A6E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0.16828</cdr:x>
      <cdr:y>0.33333</cdr:y>
    </cdr:from>
    <cdr:to>
      <cdr:x>0.59774</cdr:x>
      <cdr:y>0.6087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69653" y="876299"/>
          <a:ext cx="1198548" cy="723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Total 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26.998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Total</a:t>
          </a:r>
          <a:r>
            <a:rPr lang="es-ES" sz="900" b="1" baseline="0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hombres: 1.832</a:t>
          </a:r>
          <a:endParaRPr lang="es-ES" sz="900" b="1">
            <a:solidFill>
              <a:srgbClr val="43939D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66674</xdr:rowOff>
    </xdr:from>
    <xdr:to>
      <xdr:col>8</xdr:col>
      <xdr:colOff>247650</xdr:colOff>
      <xdr:row>56</xdr:row>
      <xdr:rowOff>133349</xdr:rowOff>
    </xdr:to>
    <xdr:graphicFrame macro="">
      <xdr:nvGraphicFramePr>
        <xdr:cNvPr id="746960" name="Gráfico 1">
          <a:extLst>
            <a:ext uri="{FF2B5EF4-FFF2-40B4-BE49-F238E27FC236}">
              <a16:creationId xmlns:a16="http://schemas.microsoft.com/office/drawing/2014/main" id="{115FFB79-5575-F228-2D91-19D1FCC9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43</xdr:row>
      <xdr:rowOff>161925</xdr:rowOff>
    </xdr:from>
    <xdr:to>
      <xdr:col>15</xdr:col>
      <xdr:colOff>457200</xdr:colOff>
      <xdr:row>56</xdr:row>
      <xdr:rowOff>114300</xdr:rowOff>
    </xdr:to>
    <xdr:graphicFrame macro="">
      <xdr:nvGraphicFramePr>
        <xdr:cNvPr id="746961" name="Gráfico 2">
          <a:extLst>
            <a:ext uri="{FF2B5EF4-FFF2-40B4-BE49-F238E27FC236}">
              <a16:creationId xmlns:a16="http://schemas.microsoft.com/office/drawing/2014/main" id="{2B5E2A64-61DB-C561-A2E5-07B658614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361950</xdr:colOff>
      <xdr:row>0</xdr:row>
      <xdr:rowOff>209550</xdr:rowOff>
    </xdr:from>
    <xdr:to>
      <xdr:col>2</xdr:col>
      <xdr:colOff>209550</xdr:colOff>
      <xdr:row>4</xdr:row>
      <xdr:rowOff>133350</xdr:rowOff>
    </xdr:to>
    <xdr:pic>
      <xdr:nvPicPr>
        <xdr:cNvPr id="746962" name="4 Imagen">
          <a:extLst>
            <a:ext uri="{FF2B5EF4-FFF2-40B4-BE49-F238E27FC236}">
              <a16:creationId xmlns:a16="http://schemas.microsoft.com/office/drawing/2014/main" id="{F859C959-D409-70A6-4F23-DAAF7559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133350</xdr:rowOff>
    </xdr:from>
    <xdr:to>
      <xdr:col>14</xdr:col>
      <xdr:colOff>419100</xdr:colOff>
      <xdr:row>41</xdr:row>
      <xdr:rowOff>66675</xdr:rowOff>
    </xdr:to>
    <xdr:graphicFrame macro="">
      <xdr:nvGraphicFramePr>
        <xdr:cNvPr id="748133" name="Gráfico 1">
          <a:extLst>
            <a:ext uri="{FF2B5EF4-FFF2-40B4-BE49-F238E27FC236}">
              <a16:creationId xmlns:a16="http://schemas.microsoft.com/office/drawing/2014/main" id="{C934DB34-CC39-E722-5F6F-AD2E6A52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41</xdr:row>
      <xdr:rowOff>142875</xdr:rowOff>
    </xdr:from>
    <xdr:to>
      <xdr:col>14</xdr:col>
      <xdr:colOff>104775</xdr:colOff>
      <xdr:row>53</xdr:row>
      <xdr:rowOff>142875</xdr:rowOff>
    </xdr:to>
    <xdr:graphicFrame macro="">
      <xdr:nvGraphicFramePr>
        <xdr:cNvPr id="748134" name="Gráfico 4">
          <a:extLst>
            <a:ext uri="{FF2B5EF4-FFF2-40B4-BE49-F238E27FC236}">
              <a16:creationId xmlns:a16="http://schemas.microsoft.com/office/drawing/2014/main" id="{7681F80D-DF08-57B7-416B-655E5075E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342900</xdr:colOff>
      <xdr:row>0</xdr:row>
      <xdr:rowOff>180975</xdr:rowOff>
    </xdr:from>
    <xdr:to>
      <xdr:col>2</xdr:col>
      <xdr:colOff>76200</xdr:colOff>
      <xdr:row>4</xdr:row>
      <xdr:rowOff>104775</xdr:rowOff>
    </xdr:to>
    <xdr:pic>
      <xdr:nvPicPr>
        <xdr:cNvPr id="748135" name="4 Imagen">
          <a:extLst>
            <a:ext uri="{FF2B5EF4-FFF2-40B4-BE49-F238E27FC236}">
              <a16:creationId xmlns:a16="http://schemas.microsoft.com/office/drawing/2014/main" id="{EC0C4FD9-FAFD-12D2-876A-2003CBF0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18</xdr:row>
      <xdr:rowOff>57150</xdr:rowOff>
    </xdr:from>
    <xdr:to>
      <xdr:col>14</xdr:col>
      <xdr:colOff>476250</xdr:colOff>
      <xdr:row>34</xdr:row>
      <xdr:rowOff>9525</xdr:rowOff>
    </xdr:to>
    <xdr:graphicFrame macro="">
      <xdr:nvGraphicFramePr>
        <xdr:cNvPr id="886172" name="8 Gráfico">
          <a:extLst>
            <a:ext uri="{FF2B5EF4-FFF2-40B4-BE49-F238E27FC236}">
              <a16:creationId xmlns:a16="http://schemas.microsoft.com/office/drawing/2014/main" id="{D52C4F71-A9F8-A7C6-2940-6DC10C86B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34</xdr:row>
      <xdr:rowOff>142875</xdr:rowOff>
    </xdr:from>
    <xdr:to>
      <xdr:col>14</xdr:col>
      <xdr:colOff>466725</xdr:colOff>
      <xdr:row>52</xdr:row>
      <xdr:rowOff>85725</xdr:rowOff>
    </xdr:to>
    <xdr:graphicFrame macro="">
      <xdr:nvGraphicFramePr>
        <xdr:cNvPr id="886173" name="7 Gráfico">
          <a:extLst>
            <a:ext uri="{FF2B5EF4-FFF2-40B4-BE49-F238E27FC236}">
              <a16:creationId xmlns:a16="http://schemas.microsoft.com/office/drawing/2014/main" id="{3D1FCF9A-7C91-DF65-EE3F-0D38C61E7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171450</xdr:rowOff>
    </xdr:from>
    <xdr:to>
      <xdr:col>2</xdr:col>
      <xdr:colOff>171450</xdr:colOff>
      <xdr:row>4</xdr:row>
      <xdr:rowOff>95250</xdr:rowOff>
    </xdr:to>
    <xdr:pic>
      <xdr:nvPicPr>
        <xdr:cNvPr id="886174" name="4 Imagen">
          <a:extLst>
            <a:ext uri="{FF2B5EF4-FFF2-40B4-BE49-F238E27FC236}">
              <a16:creationId xmlns:a16="http://schemas.microsoft.com/office/drawing/2014/main" id="{B19A4CFD-D4A4-41FC-E96E-366682072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14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219075</xdr:rowOff>
    </xdr:from>
    <xdr:to>
      <xdr:col>2</xdr:col>
      <xdr:colOff>476250</xdr:colOff>
      <xdr:row>4</xdr:row>
      <xdr:rowOff>47625</xdr:rowOff>
    </xdr:to>
    <xdr:pic>
      <xdr:nvPicPr>
        <xdr:cNvPr id="748701" name="4 Imagen">
          <a:extLst>
            <a:ext uri="{FF2B5EF4-FFF2-40B4-BE49-F238E27FC236}">
              <a16:creationId xmlns:a16="http://schemas.microsoft.com/office/drawing/2014/main" id="{356E2E68-22C3-C9F3-8DFE-D7DB9FCC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A46C-ED75-45AE-9777-7A3B5B2C365E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5EA3-2759-47F9-9B30-31FEAA761C22}">
  <dimension ref="A1:L45"/>
  <sheetViews>
    <sheetView zoomScaleNormal="100" zoomScalePageLayoutView="85" workbookViewId="0"/>
  </sheetViews>
  <sheetFormatPr baseColWidth="10" defaultColWidth="8.7109375" defaultRowHeight="15" x14ac:dyDescent="0.25"/>
  <cols>
    <col min="1" max="1" width="4.710937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3.140625" style="4" customWidth="1"/>
    <col min="12" max="16384" width="8.7109375" style="4"/>
  </cols>
  <sheetData>
    <row r="1" spans="1:1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7" t="s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2.5" customHeight="1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3"/>
      <c r="B12" s="6"/>
      <c r="C12" s="149" t="s">
        <v>5</v>
      </c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x14ac:dyDescent="0.25">
      <c r="A13" s="3"/>
      <c r="B13" s="6"/>
      <c r="C13" s="14" t="s">
        <v>6</v>
      </c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A14" s="3"/>
      <c r="B14" s="6"/>
      <c r="C14" s="150" t="s">
        <v>91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2" x14ac:dyDescent="0.25">
      <c r="A15" s="3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3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3"/>
      <c r="B17" s="6"/>
      <c r="C17" s="9" t="s">
        <v>1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5">
      <c r="A18" s="3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s="15" customFormat="1" ht="14.25" x14ac:dyDescent="0.25">
      <c r="A19" s="8"/>
      <c r="B19" s="8"/>
      <c r="C19" s="10" t="s">
        <v>7</v>
      </c>
      <c r="D19" s="8"/>
      <c r="E19" s="8"/>
      <c r="F19" s="8"/>
      <c r="G19" s="8"/>
      <c r="H19" s="8"/>
      <c r="I19" s="8"/>
      <c r="J19" s="8"/>
      <c r="K19" s="8"/>
      <c r="L19" s="11" t="s">
        <v>2</v>
      </c>
    </row>
    <row r="20" spans="1:12" s="15" customFormat="1" ht="14.25" x14ac:dyDescent="0.25">
      <c r="A20" s="8"/>
      <c r="B20" s="8"/>
      <c r="C20" s="10" t="s">
        <v>8</v>
      </c>
      <c r="D20" s="8"/>
      <c r="E20" s="8"/>
      <c r="F20" s="8"/>
      <c r="G20" s="8"/>
      <c r="H20" s="8"/>
      <c r="I20" s="8"/>
      <c r="J20" s="8"/>
      <c r="K20" s="8"/>
      <c r="L20" s="11" t="s">
        <v>4</v>
      </c>
    </row>
    <row r="21" spans="1:12" s="15" customFormat="1" ht="14.25" x14ac:dyDescent="0.25">
      <c r="A21" s="8"/>
      <c r="B21" s="8"/>
      <c r="C21" s="12" t="s">
        <v>10</v>
      </c>
      <c r="D21" s="8"/>
      <c r="E21" s="8"/>
      <c r="F21" s="8"/>
      <c r="G21" s="8"/>
      <c r="H21" s="8"/>
      <c r="I21" s="8"/>
      <c r="J21" s="8"/>
      <c r="K21" s="8"/>
      <c r="L21" s="11" t="s">
        <v>4</v>
      </c>
    </row>
    <row r="22" spans="1:12" s="15" customFormat="1" ht="14.25" x14ac:dyDescent="0.25">
      <c r="A22" s="8"/>
      <c r="B22" s="8"/>
      <c r="C22" s="12" t="s">
        <v>57</v>
      </c>
      <c r="D22" s="8"/>
      <c r="E22" s="8"/>
      <c r="F22" s="8"/>
      <c r="G22" s="8"/>
      <c r="H22" s="8"/>
      <c r="I22" s="8"/>
      <c r="J22" s="8"/>
      <c r="K22" s="8"/>
      <c r="L22" s="11" t="s">
        <v>4</v>
      </c>
    </row>
    <row r="23" spans="1:12" s="15" customFormat="1" ht="14.25" x14ac:dyDescent="0.25">
      <c r="A23" s="8"/>
      <c r="B23" s="8"/>
      <c r="C23" s="12" t="s">
        <v>11</v>
      </c>
      <c r="D23" s="8"/>
      <c r="E23" s="8"/>
      <c r="F23" s="8"/>
      <c r="G23" s="8"/>
      <c r="H23" s="8"/>
      <c r="I23" s="8"/>
      <c r="J23" s="8"/>
      <c r="K23" s="8"/>
      <c r="L23" s="11" t="s">
        <v>9</v>
      </c>
    </row>
    <row r="24" spans="1:12" s="15" customFormat="1" ht="14.25" x14ac:dyDescent="0.25">
      <c r="A24" s="8"/>
      <c r="B24" s="8"/>
      <c r="C24" s="12" t="s">
        <v>12</v>
      </c>
      <c r="D24" s="8"/>
      <c r="E24" s="8"/>
      <c r="F24" s="8"/>
      <c r="G24" s="8"/>
      <c r="H24" s="8"/>
      <c r="I24" s="8"/>
      <c r="J24" s="8"/>
      <c r="K24" s="8"/>
      <c r="L24" s="11" t="s">
        <v>9</v>
      </c>
    </row>
    <row r="25" spans="1:12" s="15" customFormat="1" x14ac:dyDescent="0.25">
      <c r="A25" s="8"/>
      <c r="B25" s="8"/>
      <c r="C25" s="12" t="s">
        <v>89</v>
      </c>
      <c r="D25" s="8"/>
      <c r="E25" s="8"/>
      <c r="F25" s="8"/>
      <c r="G25" s="8"/>
      <c r="H25" s="8"/>
      <c r="I25" s="8"/>
      <c r="J25" s="8"/>
      <c r="K25" s="8"/>
      <c r="L25" s="116" t="s">
        <v>14</v>
      </c>
    </row>
    <row r="26" spans="1:12" x14ac:dyDescent="0.25">
      <c r="A26" s="8"/>
      <c r="B26" s="8"/>
      <c r="C26" s="10"/>
      <c r="D26" s="8"/>
      <c r="E26" s="8"/>
      <c r="F26" s="8"/>
      <c r="G26" s="8"/>
      <c r="H26" s="8"/>
      <c r="I26" s="8"/>
      <c r="J26" s="8"/>
      <c r="K26" s="8"/>
      <c r="L26" s="11"/>
    </row>
    <row r="27" spans="1:12" x14ac:dyDescent="0.25">
      <c r="A27" s="3"/>
      <c r="B27" s="6"/>
      <c r="C27" s="9" t="s">
        <v>3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3"/>
      <c r="B28" s="6"/>
      <c r="C28" s="12"/>
      <c r="D28" s="8"/>
      <c r="E28" s="8"/>
      <c r="F28" s="8"/>
      <c r="G28" s="8"/>
      <c r="H28" s="8"/>
      <c r="I28" s="8"/>
      <c r="J28" s="8"/>
      <c r="K28" s="8"/>
      <c r="L28" s="11"/>
    </row>
    <row r="29" spans="1:12" s="15" customFormat="1" ht="14.25" x14ac:dyDescent="0.25">
      <c r="A29" s="8"/>
      <c r="B29" s="8"/>
      <c r="C29" s="12" t="s">
        <v>92</v>
      </c>
      <c r="D29" s="8"/>
      <c r="E29" s="8"/>
      <c r="F29" s="8"/>
      <c r="G29" s="8"/>
      <c r="H29" s="8"/>
      <c r="I29" s="8"/>
      <c r="J29" s="8"/>
      <c r="K29" s="8"/>
      <c r="L29" s="11" t="s">
        <v>2</v>
      </c>
    </row>
    <row r="30" spans="1:12" s="15" customFormat="1" ht="14.25" x14ac:dyDescent="0.25">
      <c r="A30" s="8"/>
      <c r="B30" s="8"/>
      <c r="C30" s="12" t="s">
        <v>93</v>
      </c>
      <c r="D30" s="8"/>
      <c r="E30" s="8"/>
      <c r="F30" s="8"/>
      <c r="G30" s="8"/>
      <c r="H30" s="8"/>
      <c r="I30" s="8"/>
      <c r="J30" s="8"/>
      <c r="K30" s="8"/>
      <c r="L30" s="11" t="s">
        <v>2</v>
      </c>
    </row>
    <row r="31" spans="1:12" s="15" customFormat="1" ht="14.25" x14ac:dyDescent="0.25">
      <c r="A31" s="8"/>
      <c r="B31" s="8"/>
      <c r="C31" s="12" t="s">
        <v>94</v>
      </c>
      <c r="D31" s="8"/>
      <c r="E31" s="8"/>
      <c r="F31" s="8"/>
      <c r="G31" s="8"/>
      <c r="H31" s="8"/>
      <c r="I31" s="8"/>
      <c r="J31" s="8"/>
      <c r="K31" s="8"/>
      <c r="L31" s="11" t="s">
        <v>4</v>
      </c>
    </row>
    <row r="32" spans="1:12" s="15" customFormat="1" ht="14.25" x14ac:dyDescent="0.25">
      <c r="A32" s="8"/>
      <c r="B32" s="8"/>
      <c r="C32" s="12" t="s">
        <v>95</v>
      </c>
      <c r="D32" s="8"/>
      <c r="E32" s="8"/>
      <c r="F32" s="8"/>
      <c r="G32" s="8"/>
      <c r="H32" s="8"/>
      <c r="I32" s="8"/>
      <c r="J32" s="8"/>
      <c r="K32" s="8"/>
      <c r="L32" s="11" t="s">
        <v>4</v>
      </c>
    </row>
    <row r="33" spans="1:12" s="15" customFormat="1" ht="14.25" x14ac:dyDescent="0.25">
      <c r="A33" s="8"/>
      <c r="B33" s="8"/>
      <c r="C33" s="151" t="s">
        <v>96</v>
      </c>
      <c r="D33" s="151"/>
      <c r="E33" s="151"/>
      <c r="F33" s="151"/>
      <c r="G33" s="151"/>
      <c r="H33" s="151"/>
      <c r="I33" s="151"/>
      <c r="J33" s="151"/>
      <c r="K33" s="151"/>
      <c r="L33" s="11" t="s">
        <v>9</v>
      </c>
    </row>
    <row r="34" spans="1:12" s="15" customFormat="1" ht="14.25" x14ac:dyDescent="0.25">
      <c r="A34" s="8"/>
      <c r="B34" s="8"/>
      <c r="C34" s="12" t="s">
        <v>97</v>
      </c>
      <c r="D34" s="8"/>
      <c r="E34" s="8"/>
      <c r="F34" s="8"/>
      <c r="G34" s="8"/>
      <c r="H34" s="8"/>
      <c r="I34" s="8"/>
      <c r="J34" s="8"/>
      <c r="K34" s="8"/>
      <c r="L34" s="11" t="s">
        <v>9</v>
      </c>
    </row>
    <row r="35" spans="1:12" s="15" customFormat="1" ht="27" customHeight="1" x14ac:dyDescent="0.25">
      <c r="A35" s="8"/>
      <c r="B35" s="8"/>
      <c r="C35" s="152" t="s">
        <v>98</v>
      </c>
      <c r="D35" s="152"/>
      <c r="E35" s="152"/>
      <c r="F35" s="152"/>
      <c r="G35" s="152"/>
      <c r="H35" s="152"/>
      <c r="I35" s="152"/>
      <c r="J35" s="152"/>
      <c r="K35" s="152"/>
      <c r="L35" s="116" t="s">
        <v>14</v>
      </c>
    </row>
    <row r="36" spans="1:12" s="15" customFormat="1" x14ac:dyDescent="0.25">
      <c r="A36" s="8"/>
      <c r="B36" s="8"/>
      <c r="C36" s="152" t="s">
        <v>99</v>
      </c>
      <c r="D36" s="152"/>
      <c r="E36" s="152"/>
      <c r="F36" s="152"/>
      <c r="G36" s="152"/>
      <c r="H36" s="152"/>
      <c r="I36" s="152"/>
      <c r="J36" s="152"/>
      <c r="K36" s="152"/>
      <c r="L36" s="116" t="s">
        <v>14</v>
      </c>
    </row>
    <row r="37" spans="1:12" s="15" customFormat="1" ht="14.25" x14ac:dyDescent="0.25">
      <c r="A37" s="8"/>
      <c r="B37" s="8"/>
      <c r="C37" s="117"/>
      <c r="D37" s="8"/>
      <c r="E37" s="8"/>
      <c r="F37" s="8"/>
      <c r="G37" s="8"/>
      <c r="H37" s="8"/>
      <c r="I37" s="8"/>
      <c r="J37" s="8"/>
      <c r="K37" s="8"/>
      <c r="L37" s="8"/>
    </row>
    <row r="38" spans="1:12" s="15" customFormat="1" x14ac:dyDescent="0.25">
      <c r="A38" s="8"/>
      <c r="B38" s="8"/>
      <c r="C38" s="9" t="s">
        <v>13</v>
      </c>
      <c r="D38" s="8"/>
      <c r="E38" s="8"/>
      <c r="F38" s="8"/>
      <c r="G38" s="8"/>
      <c r="H38" s="8"/>
      <c r="I38" s="8"/>
      <c r="J38" s="8"/>
      <c r="K38" s="8"/>
      <c r="L38" s="116" t="s">
        <v>52</v>
      </c>
    </row>
    <row r="39" spans="1:12" ht="1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</sheetData>
  <mergeCells count="5">
    <mergeCell ref="C12:L12"/>
    <mergeCell ref="C14:L14"/>
    <mergeCell ref="C33:K33"/>
    <mergeCell ref="C35:K35"/>
    <mergeCell ref="C36:K36"/>
  </mergeCells>
  <hyperlinks>
    <hyperlink ref="L19" location="'P3'!A1" display="Pág. 3" xr:uid="{AC2200D4-D09E-478A-8D64-5E8D4EDABE57}"/>
    <hyperlink ref="L20" location="'P4'!A1" display="Pág. 4" xr:uid="{4733EA9B-D347-4B93-A41C-7541BF5B7506}"/>
    <hyperlink ref="L23" location="'P5'!A1" display="Pág. 5" xr:uid="{3846D2FA-12BB-4FB6-BDA7-F4ACB54435D3}"/>
    <hyperlink ref="L38" location="'Anexo actividades'!A1" display="Pág. 7" xr:uid="{7AFEED5C-DF43-41CF-805F-F41FD1569680}"/>
    <hyperlink ref="L29" location="'P3'!A1" display="Pág. 3" xr:uid="{95789126-7669-4D4B-A6C5-7320A204907C}"/>
    <hyperlink ref="L30" location="'P3'!A1" display="Pág. 3" xr:uid="{284DA985-801F-4E84-A91B-98039ACBB38D}"/>
    <hyperlink ref="L21" location="'P4'!A1" display="Pág. 4" xr:uid="{C61EE843-BFCE-4C54-9A1B-B893E14D6940}"/>
    <hyperlink ref="L22" location="'P4'!A1" display="Pág. 4" xr:uid="{21AEAC0F-53C6-47BF-B2CA-19C61C7278C4}"/>
    <hyperlink ref="L31" location="'P4'!A1" display="Pág. 4" xr:uid="{F3ACFC04-910F-4B45-A694-23F6DE7206E8}"/>
    <hyperlink ref="L32" location="'P4'!A1" display="Pág. 4" xr:uid="{4165B7A9-BFC3-48F6-92BA-9E10D069AFEC}"/>
    <hyperlink ref="L24" location="'P5'!A1" display="Pág. 5" xr:uid="{75BFC0D1-DB3B-42D3-8ADB-6DCF564AF33F}"/>
    <hyperlink ref="L33" location="'P5'!A1" display="Pág. 5" xr:uid="{BC99E701-94FA-494B-B694-F08143980186}"/>
    <hyperlink ref="L34" location="'P5'!A1" display="Pág. 5" xr:uid="{FE104375-1161-4479-AC98-535D25F03C86}"/>
    <hyperlink ref="L25" location="'P6'!A1" display="Pág. 6" xr:uid="{74DFF83A-A242-4459-A42A-6A1B6648B03A}"/>
    <hyperlink ref="L35" location="'P6'!A1" display="Pág. 6" xr:uid="{E3B42BDB-D529-4394-8EA6-8D41FF8ADA72}"/>
    <hyperlink ref="L36" location="'P6'!A1" display="Pág. 6" xr:uid="{0F2EF41E-1F53-4374-B3D0-E80114BD62BC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A896-377C-4C73-8DCD-9C729BFDE030}">
  <dimension ref="A1:V52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4.85546875" style="15" customWidth="1"/>
    <col min="3" max="8" width="0.42578125" style="15" hidden="1" customWidth="1"/>
    <col min="9" max="20" width="6.140625" style="15" customWidth="1"/>
    <col min="21" max="21" width="6.5703125" style="15" bestFit="1" customWidth="1"/>
    <col min="22" max="22" width="2.140625" style="15" customWidth="1"/>
    <col min="23" max="16384" width="8.7109375" style="15"/>
  </cols>
  <sheetData>
    <row r="1" spans="1:22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customHeight="1" x14ac:dyDescent="0.25">
      <c r="A5" s="8"/>
      <c r="B5" s="8"/>
      <c r="C5" s="8"/>
      <c r="D5" s="8"/>
      <c r="E5" s="8"/>
      <c r="F5" s="8"/>
      <c r="G5" s="8"/>
      <c r="H5" s="8"/>
      <c r="I5" s="3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6.75" customHeight="1" x14ac:dyDescent="0.25">
      <c r="A6" s="8"/>
      <c r="B6" s="153" t="s">
        <v>100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8"/>
    </row>
    <row r="7" spans="1:22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8.75" customHeight="1" x14ac:dyDescent="0.25">
      <c r="A9" s="8"/>
      <c r="B9" s="154" t="s">
        <v>45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6"/>
      <c r="V9" s="8"/>
    </row>
    <row r="10" spans="1:22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8.75" customHeight="1" x14ac:dyDescent="0.25">
      <c r="A11" s="8"/>
      <c r="B11" s="18"/>
      <c r="C11" s="19"/>
      <c r="D11" s="19"/>
      <c r="E11" s="19"/>
      <c r="F11" s="19"/>
      <c r="G11" s="19"/>
      <c r="H11" s="19"/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61</v>
      </c>
      <c r="P11" s="19" t="s">
        <v>62</v>
      </c>
      <c r="Q11" s="19" t="s">
        <v>63</v>
      </c>
      <c r="R11" s="19" t="s">
        <v>101</v>
      </c>
      <c r="S11" s="19" t="s">
        <v>102</v>
      </c>
      <c r="T11" s="19" t="s">
        <v>103</v>
      </c>
      <c r="U11" s="19" t="s">
        <v>21</v>
      </c>
      <c r="V11" s="38"/>
    </row>
    <row r="12" spans="1:22" ht="7.5" customHeight="1" x14ac:dyDescent="0.25">
      <c r="A12" s="8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8"/>
      <c r="B13" s="40" t="s">
        <v>22</v>
      </c>
      <c r="C13" s="41"/>
      <c r="D13" s="41"/>
      <c r="E13" s="41"/>
      <c r="F13" s="41"/>
      <c r="G13" s="41"/>
      <c r="H13" s="41"/>
      <c r="I13" s="41">
        <f t="shared" ref="I13:Q13" si="0">SUM(I14:I15)</f>
        <v>184</v>
      </c>
      <c r="J13" s="41">
        <f t="shared" si="0"/>
        <v>78</v>
      </c>
      <c r="K13" s="41">
        <f t="shared" si="0"/>
        <v>125</v>
      </c>
      <c r="L13" s="41">
        <f t="shared" si="0"/>
        <v>88</v>
      </c>
      <c r="M13" s="41">
        <f t="shared" si="0"/>
        <v>100</v>
      </c>
      <c r="N13" s="41">
        <f t="shared" si="0"/>
        <v>105</v>
      </c>
      <c r="O13" s="41">
        <f t="shared" si="0"/>
        <v>88</v>
      </c>
      <c r="P13" s="41">
        <f t="shared" si="0"/>
        <v>380</v>
      </c>
      <c r="Q13" s="41">
        <f t="shared" si="0"/>
        <v>146</v>
      </c>
      <c r="R13" s="41">
        <f t="shared" ref="R13:T13" si="1">SUM(R14:R15)</f>
        <v>118</v>
      </c>
      <c r="S13" s="41">
        <f t="shared" si="1"/>
        <v>26</v>
      </c>
      <c r="T13" s="41">
        <f t="shared" si="1"/>
        <v>27</v>
      </c>
      <c r="U13" s="42">
        <f>SUM(C13:T13)</f>
        <v>1465</v>
      </c>
      <c r="V13" s="24"/>
    </row>
    <row r="14" spans="1:22" x14ac:dyDescent="0.25">
      <c r="A14" s="8"/>
      <c r="B14" s="43" t="s">
        <v>23</v>
      </c>
      <c r="C14" s="44"/>
      <c r="D14" s="44"/>
      <c r="E14" s="44"/>
      <c r="F14" s="44"/>
      <c r="G14" s="44"/>
      <c r="H14" s="44"/>
      <c r="I14" s="44">
        <v>50</v>
      </c>
      <c r="J14" s="44">
        <v>36</v>
      </c>
      <c r="K14" s="44">
        <v>37</v>
      </c>
      <c r="L14" s="44">
        <v>13</v>
      </c>
      <c r="M14" s="44">
        <v>31</v>
      </c>
      <c r="N14" s="44">
        <v>33</v>
      </c>
      <c r="O14" s="44">
        <v>37</v>
      </c>
      <c r="P14" s="44">
        <v>61</v>
      </c>
      <c r="Q14" s="44">
        <v>121</v>
      </c>
      <c r="R14" s="44">
        <v>24</v>
      </c>
      <c r="S14" s="44">
        <v>15</v>
      </c>
      <c r="T14" s="44">
        <v>15</v>
      </c>
      <c r="U14" s="42">
        <f t="shared" ref="U14:U30" si="2">SUM(C14:T14)</f>
        <v>473</v>
      </c>
      <c r="V14" s="24"/>
    </row>
    <row r="15" spans="1:22" x14ac:dyDescent="0.25">
      <c r="A15" s="8"/>
      <c r="B15" s="43" t="s">
        <v>24</v>
      </c>
      <c r="C15" s="44"/>
      <c r="D15" s="44"/>
      <c r="E15" s="44"/>
      <c r="F15" s="44"/>
      <c r="G15" s="44"/>
      <c r="H15" s="44"/>
      <c r="I15" s="44">
        <v>134</v>
      </c>
      <c r="J15" s="44">
        <v>42</v>
      </c>
      <c r="K15" s="44">
        <v>88</v>
      </c>
      <c r="L15" s="44">
        <v>75</v>
      </c>
      <c r="M15" s="44">
        <v>69</v>
      </c>
      <c r="N15" s="44">
        <v>72</v>
      </c>
      <c r="O15" s="44">
        <v>51</v>
      </c>
      <c r="P15" s="44">
        <v>319</v>
      </c>
      <c r="Q15" s="44">
        <v>25</v>
      </c>
      <c r="R15" s="44">
        <v>94</v>
      </c>
      <c r="S15" s="44">
        <v>11</v>
      </c>
      <c r="T15" s="44">
        <v>12</v>
      </c>
      <c r="U15" s="42">
        <f t="shared" si="2"/>
        <v>992</v>
      </c>
      <c r="V15" s="24"/>
    </row>
    <row r="16" spans="1:22" ht="28.5" x14ac:dyDescent="0.25">
      <c r="A16" s="8"/>
      <c r="B16" s="40" t="s">
        <v>25</v>
      </c>
      <c r="C16" s="41"/>
      <c r="D16" s="41"/>
      <c r="E16" s="41"/>
      <c r="F16" s="41"/>
      <c r="G16" s="41"/>
      <c r="H16" s="41"/>
      <c r="I16" s="41">
        <f t="shared" ref="I16:Q16" si="3">SUM(I17:I18)</f>
        <v>77</v>
      </c>
      <c r="J16" s="41">
        <f t="shared" si="3"/>
        <v>46</v>
      </c>
      <c r="K16" s="41">
        <f t="shared" si="3"/>
        <v>30</v>
      </c>
      <c r="L16" s="41">
        <f t="shared" si="3"/>
        <v>34</v>
      </c>
      <c r="M16" s="41">
        <f t="shared" si="3"/>
        <v>182</v>
      </c>
      <c r="N16" s="41">
        <f t="shared" si="3"/>
        <v>45</v>
      </c>
      <c r="O16" s="41">
        <f t="shared" si="3"/>
        <v>15</v>
      </c>
      <c r="P16" s="41">
        <f t="shared" si="3"/>
        <v>2</v>
      </c>
      <c r="Q16" s="41">
        <f t="shared" si="3"/>
        <v>15</v>
      </c>
      <c r="R16" s="41">
        <f t="shared" ref="R16:T16" si="4">SUM(R17:R18)</f>
        <v>38</v>
      </c>
      <c r="S16" s="41">
        <f t="shared" si="4"/>
        <v>0</v>
      </c>
      <c r="T16" s="41">
        <f t="shared" si="4"/>
        <v>8</v>
      </c>
      <c r="U16" s="42">
        <f t="shared" si="2"/>
        <v>492</v>
      </c>
      <c r="V16" s="24"/>
    </row>
    <row r="17" spans="1:22" x14ac:dyDescent="0.25">
      <c r="A17" s="8"/>
      <c r="B17" s="43" t="s">
        <v>23</v>
      </c>
      <c r="C17" s="44"/>
      <c r="D17" s="44"/>
      <c r="E17" s="44"/>
      <c r="F17" s="44"/>
      <c r="G17" s="44"/>
      <c r="H17" s="44"/>
      <c r="I17" s="44">
        <v>56</v>
      </c>
      <c r="J17" s="44">
        <v>8</v>
      </c>
      <c r="K17" s="44">
        <v>28</v>
      </c>
      <c r="L17" s="44">
        <v>10</v>
      </c>
      <c r="M17" s="44">
        <v>109</v>
      </c>
      <c r="N17" s="44">
        <v>28</v>
      </c>
      <c r="O17" s="44">
        <v>15</v>
      </c>
      <c r="P17" s="44">
        <v>2</v>
      </c>
      <c r="Q17" s="44">
        <v>13</v>
      </c>
      <c r="R17" s="44">
        <v>26</v>
      </c>
      <c r="S17" s="44">
        <v>0</v>
      </c>
      <c r="T17" s="44">
        <v>7</v>
      </c>
      <c r="U17" s="42">
        <f t="shared" si="2"/>
        <v>302</v>
      </c>
      <c r="V17" s="24"/>
    </row>
    <row r="18" spans="1:22" x14ac:dyDescent="0.25">
      <c r="A18" s="8"/>
      <c r="B18" s="43" t="s">
        <v>24</v>
      </c>
      <c r="C18" s="44"/>
      <c r="D18" s="44"/>
      <c r="E18" s="44"/>
      <c r="F18" s="44"/>
      <c r="G18" s="44"/>
      <c r="H18" s="44"/>
      <c r="I18" s="44">
        <v>21</v>
      </c>
      <c r="J18" s="44">
        <v>38</v>
      </c>
      <c r="K18" s="44">
        <v>2</v>
      </c>
      <c r="L18" s="44">
        <v>24</v>
      </c>
      <c r="M18" s="44">
        <v>73</v>
      </c>
      <c r="N18" s="44">
        <v>17</v>
      </c>
      <c r="O18" s="44">
        <v>0</v>
      </c>
      <c r="P18" s="44">
        <v>0</v>
      </c>
      <c r="Q18" s="44">
        <v>2</v>
      </c>
      <c r="R18" s="44">
        <v>12</v>
      </c>
      <c r="S18" s="44">
        <v>0</v>
      </c>
      <c r="T18" s="44">
        <v>1</v>
      </c>
      <c r="U18" s="42">
        <f t="shared" si="2"/>
        <v>190</v>
      </c>
      <c r="V18" s="24"/>
    </row>
    <row r="19" spans="1:22" x14ac:dyDescent="0.25">
      <c r="A19" s="8"/>
      <c r="B19" s="40" t="s">
        <v>26</v>
      </c>
      <c r="C19" s="41"/>
      <c r="D19" s="41"/>
      <c r="E19" s="41"/>
      <c r="F19" s="41"/>
      <c r="G19" s="41"/>
      <c r="H19" s="41"/>
      <c r="I19" s="41">
        <f t="shared" ref="I19:S19" si="5">SUM(I20:I21)</f>
        <v>4</v>
      </c>
      <c r="J19" s="41">
        <f t="shared" si="5"/>
        <v>282</v>
      </c>
      <c r="K19" s="41">
        <f t="shared" si="5"/>
        <v>441</v>
      </c>
      <c r="L19" s="41">
        <f t="shared" si="5"/>
        <v>310</v>
      </c>
      <c r="M19" s="41">
        <f t="shared" si="5"/>
        <v>130</v>
      </c>
      <c r="N19" s="41">
        <f t="shared" si="5"/>
        <v>3</v>
      </c>
      <c r="O19" s="41">
        <f t="shared" si="5"/>
        <v>6</v>
      </c>
      <c r="P19" s="41">
        <f t="shared" si="5"/>
        <v>9</v>
      </c>
      <c r="Q19" s="41">
        <f t="shared" si="5"/>
        <v>0</v>
      </c>
      <c r="R19" s="41">
        <f t="shared" si="5"/>
        <v>4</v>
      </c>
      <c r="S19" s="41">
        <f t="shared" si="5"/>
        <v>1</v>
      </c>
      <c r="T19" s="41">
        <f t="shared" ref="T19" si="6">SUM(T20:T21)</f>
        <v>0</v>
      </c>
      <c r="U19" s="42">
        <f>SUM(C19:T19)</f>
        <v>1190</v>
      </c>
      <c r="V19" s="24"/>
    </row>
    <row r="20" spans="1:22" x14ac:dyDescent="0.25">
      <c r="A20" s="8"/>
      <c r="B20" s="43" t="s">
        <v>23</v>
      </c>
      <c r="C20" s="44"/>
      <c r="D20" s="44"/>
      <c r="E20" s="44"/>
      <c r="F20" s="44"/>
      <c r="G20" s="44"/>
      <c r="H20" s="44"/>
      <c r="I20" s="44">
        <v>0</v>
      </c>
      <c r="J20" s="44">
        <v>1</v>
      </c>
      <c r="K20" s="44">
        <v>0</v>
      </c>
      <c r="L20" s="44">
        <v>4</v>
      </c>
      <c r="M20" s="44">
        <v>23</v>
      </c>
      <c r="N20" s="44">
        <v>0</v>
      </c>
      <c r="O20" s="44">
        <v>2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2">
        <f>SUM(C20:T20)</f>
        <v>30</v>
      </c>
      <c r="V20" s="24"/>
    </row>
    <row r="21" spans="1:22" x14ac:dyDescent="0.25">
      <c r="A21" s="8"/>
      <c r="B21" s="43" t="s">
        <v>24</v>
      </c>
      <c r="C21" s="44"/>
      <c r="D21" s="44"/>
      <c r="E21" s="44"/>
      <c r="F21" s="44"/>
      <c r="G21" s="44"/>
      <c r="H21" s="44"/>
      <c r="I21" s="44">
        <v>4</v>
      </c>
      <c r="J21" s="44">
        <v>281</v>
      </c>
      <c r="K21" s="44">
        <v>441</v>
      </c>
      <c r="L21" s="44">
        <v>306</v>
      </c>
      <c r="M21" s="44">
        <v>107</v>
      </c>
      <c r="N21" s="44">
        <v>3</v>
      </c>
      <c r="O21" s="44">
        <v>4</v>
      </c>
      <c r="P21" s="44">
        <v>9</v>
      </c>
      <c r="Q21" s="44">
        <v>0</v>
      </c>
      <c r="R21" s="44">
        <v>4</v>
      </c>
      <c r="S21" s="44">
        <v>1</v>
      </c>
      <c r="T21" s="44">
        <v>0</v>
      </c>
      <c r="U21" s="42">
        <f t="shared" si="2"/>
        <v>1160</v>
      </c>
      <c r="V21" s="24"/>
    </row>
    <row r="22" spans="1:22" x14ac:dyDescent="0.25">
      <c r="A22" s="8"/>
      <c r="B22" s="40" t="s">
        <v>27</v>
      </c>
      <c r="C22" s="41"/>
      <c r="D22" s="41"/>
      <c r="E22" s="41"/>
      <c r="F22" s="41"/>
      <c r="G22" s="41"/>
      <c r="H22" s="41"/>
      <c r="I22" s="41">
        <f t="shared" ref="I22:Q22" si="7">SUM(I23:I24)</f>
        <v>421</v>
      </c>
      <c r="J22" s="41">
        <f t="shared" si="7"/>
        <v>51</v>
      </c>
      <c r="K22" s="41">
        <f t="shared" si="7"/>
        <v>101</v>
      </c>
      <c r="L22" s="41">
        <f t="shared" si="7"/>
        <v>808</v>
      </c>
      <c r="M22" s="41">
        <f t="shared" si="7"/>
        <v>2367</v>
      </c>
      <c r="N22" s="41">
        <f t="shared" si="7"/>
        <v>2854</v>
      </c>
      <c r="O22" s="41">
        <f t="shared" si="7"/>
        <v>6193</v>
      </c>
      <c r="P22" s="41">
        <f t="shared" si="7"/>
        <v>9504</v>
      </c>
      <c r="Q22" s="41">
        <f t="shared" si="7"/>
        <v>1501</v>
      </c>
      <c r="R22" s="41">
        <f t="shared" ref="R22:T22" si="8">SUM(R23:R24)</f>
        <v>47</v>
      </c>
      <c r="S22" s="41">
        <f t="shared" si="8"/>
        <v>10</v>
      </c>
      <c r="T22" s="41">
        <f t="shared" si="8"/>
        <v>0</v>
      </c>
      <c r="U22" s="42">
        <f t="shared" si="2"/>
        <v>23857</v>
      </c>
      <c r="V22" s="24"/>
    </row>
    <row r="23" spans="1:22" x14ac:dyDescent="0.25">
      <c r="A23" s="8"/>
      <c r="B23" s="43" t="s">
        <v>23</v>
      </c>
      <c r="C23" s="44"/>
      <c r="D23" s="44"/>
      <c r="E23" s="44"/>
      <c r="F23" s="44"/>
      <c r="G23" s="44"/>
      <c r="H23" s="44"/>
      <c r="I23" s="44">
        <v>421</v>
      </c>
      <c r="J23" s="44">
        <v>12</v>
      </c>
      <c r="K23" s="44">
        <v>49</v>
      </c>
      <c r="L23" s="44">
        <v>10</v>
      </c>
      <c r="M23" s="44">
        <v>2</v>
      </c>
      <c r="N23" s="44">
        <v>0</v>
      </c>
      <c r="O23" s="44">
        <v>20</v>
      </c>
      <c r="P23" s="44">
        <v>0</v>
      </c>
      <c r="Q23" s="44">
        <v>1</v>
      </c>
      <c r="R23" s="44">
        <v>46</v>
      </c>
      <c r="S23" s="44">
        <v>10</v>
      </c>
      <c r="T23" s="44">
        <v>0</v>
      </c>
      <c r="U23" s="42">
        <f t="shared" si="2"/>
        <v>571</v>
      </c>
      <c r="V23" s="24"/>
    </row>
    <row r="24" spans="1:22" x14ac:dyDescent="0.25">
      <c r="A24" s="8"/>
      <c r="B24" s="43" t="s">
        <v>24</v>
      </c>
      <c r="C24" s="44"/>
      <c r="D24" s="44"/>
      <c r="E24" s="44"/>
      <c r="F24" s="44"/>
      <c r="G24" s="44"/>
      <c r="H24" s="44"/>
      <c r="I24" s="44">
        <v>0</v>
      </c>
      <c r="J24" s="44">
        <v>39</v>
      </c>
      <c r="K24" s="44">
        <v>52</v>
      </c>
      <c r="L24" s="44">
        <v>798</v>
      </c>
      <c r="M24" s="44">
        <v>2365</v>
      </c>
      <c r="N24" s="44">
        <v>2854</v>
      </c>
      <c r="O24" s="44">
        <v>6173</v>
      </c>
      <c r="P24" s="44">
        <v>9504</v>
      </c>
      <c r="Q24" s="44">
        <v>1500</v>
      </c>
      <c r="R24" s="44">
        <v>1</v>
      </c>
      <c r="S24" s="44">
        <v>0</v>
      </c>
      <c r="T24" s="44">
        <v>0</v>
      </c>
      <c r="U24" s="42">
        <f t="shared" si="2"/>
        <v>23286</v>
      </c>
      <c r="V24" s="24"/>
    </row>
    <row r="25" spans="1:22" x14ac:dyDescent="0.25">
      <c r="A25" s="8"/>
      <c r="B25" s="40" t="s">
        <v>28</v>
      </c>
      <c r="C25" s="41"/>
      <c r="D25" s="41"/>
      <c r="E25" s="41"/>
      <c r="F25" s="41"/>
      <c r="G25" s="41"/>
      <c r="H25" s="41"/>
      <c r="I25" s="41">
        <f t="shared" ref="I25:Q25" si="9">SUM(I26:I27)</f>
        <v>64</v>
      </c>
      <c r="J25" s="41">
        <f t="shared" si="9"/>
        <v>115</v>
      </c>
      <c r="K25" s="41">
        <f t="shared" si="9"/>
        <v>3</v>
      </c>
      <c r="L25" s="41">
        <f t="shared" si="9"/>
        <v>35</v>
      </c>
      <c r="M25" s="41">
        <f t="shared" si="9"/>
        <v>295</v>
      </c>
      <c r="N25" s="41">
        <f t="shared" si="9"/>
        <v>32</v>
      </c>
      <c r="O25" s="41">
        <f t="shared" si="9"/>
        <v>29</v>
      </c>
      <c r="P25" s="41">
        <f t="shared" si="9"/>
        <v>0</v>
      </c>
      <c r="Q25" s="41">
        <f t="shared" si="9"/>
        <v>61</v>
      </c>
      <c r="R25" s="41">
        <f t="shared" ref="R25:T25" si="10">SUM(R26:R27)</f>
        <v>38</v>
      </c>
      <c r="S25" s="41">
        <f t="shared" si="10"/>
        <v>0</v>
      </c>
      <c r="T25" s="41">
        <f t="shared" si="10"/>
        <v>12</v>
      </c>
      <c r="U25" s="42">
        <f t="shared" si="2"/>
        <v>684</v>
      </c>
      <c r="V25" s="24"/>
    </row>
    <row r="26" spans="1:22" x14ac:dyDescent="0.25">
      <c r="A26" s="8"/>
      <c r="B26" s="43" t="s">
        <v>23</v>
      </c>
      <c r="C26" s="44"/>
      <c r="D26" s="44"/>
      <c r="E26" s="44"/>
      <c r="F26" s="44"/>
      <c r="G26" s="44"/>
      <c r="H26" s="44"/>
      <c r="I26" s="44">
        <v>46</v>
      </c>
      <c r="J26" s="44">
        <v>91</v>
      </c>
      <c r="K26" s="44">
        <v>0</v>
      </c>
      <c r="L26" s="44">
        <v>12</v>
      </c>
      <c r="M26" s="44">
        <v>14</v>
      </c>
      <c r="N26" s="44">
        <v>10</v>
      </c>
      <c r="O26" s="44">
        <v>12</v>
      </c>
      <c r="P26" s="44">
        <v>0</v>
      </c>
      <c r="Q26" s="44">
        <v>38</v>
      </c>
      <c r="R26" s="44">
        <v>18</v>
      </c>
      <c r="S26" s="44">
        <v>0</v>
      </c>
      <c r="T26" s="44">
        <v>9</v>
      </c>
      <c r="U26" s="42">
        <f t="shared" si="2"/>
        <v>250</v>
      </c>
      <c r="V26" s="24"/>
    </row>
    <row r="27" spans="1:22" x14ac:dyDescent="0.25">
      <c r="A27" s="8"/>
      <c r="B27" s="43" t="s">
        <v>24</v>
      </c>
      <c r="C27" s="44"/>
      <c r="D27" s="44"/>
      <c r="E27" s="44"/>
      <c r="F27" s="44"/>
      <c r="G27" s="44"/>
      <c r="H27" s="44"/>
      <c r="I27" s="44">
        <v>18</v>
      </c>
      <c r="J27" s="44">
        <v>24</v>
      </c>
      <c r="K27" s="44">
        <v>3</v>
      </c>
      <c r="L27" s="44">
        <v>23</v>
      </c>
      <c r="M27" s="44">
        <v>281</v>
      </c>
      <c r="N27" s="44">
        <v>22</v>
      </c>
      <c r="O27" s="44">
        <v>17</v>
      </c>
      <c r="P27" s="44">
        <v>0</v>
      </c>
      <c r="Q27" s="44">
        <v>23</v>
      </c>
      <c r="R27" s="44">
        <v>20</v>
      </c>
      <c r="S27" s="44">
        <v>0</v>
      </c>
      <c r="T27" s="44">
        <v>3</v>
      </c>
      <c r="U27" s="42">
        <f t="shared" si="2"/>
        <v>434</v>
      </c>
      <c r="V27" s="24"/>
    </row>
    <row r="28" spans="1:22" x14ac:dyDescent="0.25">
      <c r="A28" s="8"/>
      <c r="B28" s="40" t="s">
        <v>29</v>
      </c>
      <c r="C28" s="41"/>
      <c r="D28" s="41"/>
      <c r="E28" s="41"/>
      <c r="F28" s="41"/>
      <c r="G28" s="41"/>
      <c r="H28" s="41"/>
      <c r="I28" s="41">
        <f t="shared" ref="I28:Q28" si="11">SUM(I29:I30)</f>
        <v>68</v>
      </c>
      <c r="J28" s="41">
        <f t="shared" si="11"/>
        <v>503</v>
      </c>
      <c r="K28" s="41">
        <f t="shared" si="11"/>
        <v>77</v>
      </c>
      <c r="L28" s="41">
        <f t="shared" si="11"/>
        <v>238</v>
      </c>
      <c r="M28" s="41">
        <f t="shared" si="11"/>
        <v>226</v>
      </c>
      <c r="N28" s="41">
        <f t="shared" si="11"/>
        <v>317</v>
      </c>
      <c r="O28" s="41">
        <f t="shared" si="11"/>
        <v>42</v>
      </c>
      <c r="P28" s="41">
        <f t="shared" si="11"/>
        <v>0</v>
      </c>
      <c r="Q28" s="41">
        <f t="shared" si="11"/>
        <v>0</v>
      </c>
      <c r="R28" s="41">
        <f t="shared" ref="R28:T28" si="12">SUM(R29:R30)</f>
        <v>0</v>
      </c>
      <c r="S28" s="41">
        <f t="shared" si="12"/>
        <v>0</v>
      </c>
      <c r="T28" s="41">
        <f t="shared" si="12"/>
        <v>0</v>
      </c>
      <c r="U28" s="42">
        <f t="shared" si="2"/>
        <v>1471</v>
      </c>
      <c r="V28" s="24"/>
    </row>
    <row r="29" spans="1:22" x14ac:dyDescent="0.25">
      <c r="A29" s="8"/>
      <c r="B29" s="43" t="s">
        <v>23</v>
      </c>
      <c r="C29" s="44"/>
      <c r="D29" s="44"/>
      <c r="E29" s="44"/>
      <c r="F29" s="44"/>
      <c r="G29" s="44"/>
      <c r="H29" s="44"/>
      <c r="I29" s="44">
        <v>56</v>
      </c>
      <c r="J29" s="44">
        <v>5</v>
      </c>
      <c r="K29" s="44">
        <v>9</v>
      </c>
      <c r="L29" s="44">
        <v>226</v>
      </c>
      <c r="M29" s="44">
        <v>0</v>
      </c>
      <c r="N29" s="44">
        <v>57</v>
      </c>
      <c r="O29" s="44">
        <v>23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2">
        <f t="shared" si="2"/>
        <v>376</v>
      </c>
      <c r="V29" s="24"/>
    </row>
    <row r="30" spans="1:22" x14ac:dyDescent="0.25">
      <c r="A30" s="8"/>
      <c r="B30" s="43" t="s">
        <v>24</v>
      </c>
      <c r="C30" s="44"/>
      <c r="D30" s="44"/>
      <c r="E30" s="44"/>
      <c r="F30" s="44"/>
      <c r="G30" s="44"/>
      <c r="H30" s="44"/>
      <c r="I30" s="44">
        <v>12</v>
      </c>
      <c r="J30" s="44">
        <v>498</v>
      </c>
      <c r="K30" s="44">
        <v>68</v>
      </c>
      <c r="L30" s="44">
        <v>12</v>
      </c>
      <c r="M30" s="44">
        <v>226</v>
      </c>
      <c r="N30" s="44">
        <v>260</v>
      </c>
      <c r="O30" s="44">
        <v>19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2">
        <f t="shared" si="2"/>
        <v>1095</v>
      </c>
      <c r="V30" s="24"/>
    </row>
    <row r="31" spans="1:22" ht="7.5" customHeight="1" x14ac:dyDescent="0.25">
      <c r="A31" s="8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2"/>
      <c r="V31" s="24"/>
    </row>
    <row r="32" spans="1:22" x14ac:dyDescent="0.25">
      <c r="A32" s="8"/>
      <c r="B32" s="40" t="s">
        <v>30</v>
      </c>
      <c r="C32" s="41"/>
      <c r="D32" s="41"/>
      <c r="E32" s="41"/>
      <c r="F32" s="41"/>
      <c r="G32" s="41"/>
      <c r="H32" s="41"/>
      <c r="I32" s="41">
        <f>SUM(I13,I16,I19,I22,I25,I28)</f>
        <v>818</v>
      </c>
      <c r="J32" s="41">
        <f>SUM(J13,J16,J19,J22,J25,J28)</f>
        <v>1075</v>
      </c>
      <c r="K32" s="41">
        <f>SUM(K13,K16,K19,K22,K25,K28)</f>
        <v>777</v>
      </c>
      <c r="L32" s="41">
        <f t="shared" ref="L32:Q32" si="13">SUM(L13,L16,L19,L22,L25,L28)</f>
        <v>1513</v>
      </c>
      <c r="M32" s="41">
        <f t="shared" si="13"/>
        <v>3300</v>
      </c>
      <c r="N32" s="41">
        <f t="shared" si="13"/>
        <v>3356</v>
      </c>
      <c r="O32" s="41">
        <f t="shared" si="13"/>
        <v>6373</v>
      </c>
      <c r="P32" s="41">
        <f t="shared" si="13"/>
        <v>9895</v>
      </c>
      <c r="Q32" s="41">
        <f t="shared" si="13"/>
        <v>1723</v>
      </c>
      <c r="R32" s="41">
        <f t="shared" ref="R32:T32" si="14">SUM(R13,R16,R19,R22,R25,R28)</f>
        <v>245</v>
      </c>
      <c r="S32" s="41">
        <f t="shared" si="14"/>
        <v>37</v>
      </c>
      <c r="T32" s="41">
        <f t="shared" si="14"/>
        <v>47</v>
      </c>
      <c r="U32" s="42">
        <f>SUM(C32:T32)</f>
        <v>29159</v>
      </c>
      <c r="V32" s="24"/>
    </row>
    <row r="33" spans="1:22" x14ac:dyDescent="0.25">
      <c r="A33" s="8"/>
      <c r="B33" s="45" t="s">
        <v>23</v>
      </c>
      <c r="C33" s="41"/>
      <c r="D33" s="41"/>
      <c r="E33" s="41"/>
      <c r="F33" s="41"/>
      <c r="G33" s="41"/>
      <c r="H33" s="41"/>
      <c r="I33" s="41">
        <f t="shared" ref="I33:Q33" si="15">+I14+I17+I20+I23+I26+I29</f>
        <v>629</v>
      </c>
      <c r="J33" s="41">
        <f t="shared" si="15"/>
        <v>153</v>
      </c>
      <c r="K33" s="41">
        <f t="shared" si="15"/>
        <v>123</v>
      </c>
      <c r="L33" s="41">
        <f t="shared" si="15"/>
        <v>275</v>
      </c>
      <c r="M33" s="41">
        <f t="shared" si="15"/>
        <v>179</v>
      </c>
      <c r="N33" s="41">
        <f t="shared" si="15"/>
        <v>128</v>
      </c>
      <c r="O33" s="41">
        <f t="shared" si="15"/>
        <v>109</v>
      </c>
      <c r="P33" s="41">
        <f t="shared" si="15"/>
        <v>63</v>
      </c>
      <c r="Q33" s="41">
        <f t="shared" si="15"/>
        <v>173</v>
      </c>
      <c r="R33" s="41">
        <f t="shared" ref="R33:T33" si="16">+R14+R17+R20+R23+R26+R29</f>
        <v>114</v>
      </c>
      <c r="S33" s="41">
        <f t="shared" si="16"/>
        <v>25</v>
      </c>
      <c r="T33" s="41">
        <f t="shared" si="16"/>
        <v>31</v>
      </c>
      <c r="U33" s="42">
        <f>+U14+U17+U20+U23+U26+U29</f>
        <v>2002</v>
      </c>
      <c r="V33" s="39"/>
    </row>
    <row r="34" spans="1:22" ht="15" thickBot="1" x14ac:dyDescent="0.3">
      <c r="A34" s="8"/>
      <c r="B34" s="46" t="s">
        <v>24</v>
      </c>
      <c r="C34" s="47"/>
      <c r="D34" s="47"/>
      <c r="E34" s="47"/>
      <c r="F34" s="47"/>
      <c r="G34" s="47"/>
      <c r="H34" s="47"/>
      <c r="I34" s="47">
        <f t="shared" ref="I34:Q34" si="17">+I15+I18+I21+I24+I27+I30</f>
        <v>189</v>
      </c>
      <c r="J34" s="47">
        <f t="shared" si="17"/>
        <v>922</v>
      </c>
      <c r="K34" s="47">
        <f t="shared" si="17"/>
        <v>654</v>
      </c>
      <c r="L34" s="47">
        <f t="shared" si="17"/>
        <v>1238</v>
      </c>
      <c r="M34" s="47">
        <f t="shared" si="17"/>
        <v>3121</v>
      </c>
      <c r="N34" s="47">
        <f t="shared" si="17"/>
        <v>3228</v>
      </c>
      <c r="O34" s="47">
        <f t="shared" si="17"/>
        <v>6264</v>
      </c>
      <c r="P34" s="47">
        <f t="shared" si="17"/>
        <v>9832</v>
      </c>
      <c r="Q34" s="47">
        <f t="shared" si="17"/>
        <v>1550</v>
      </c>
      <c r="R34" s="47">
        <f t="shared" ref="R34:T34" si="18">+R15+R18+R21+R24+R27+R30</f>
        <v>131</v>
      </c>
      <c r="S34" s="47">
        <f t="shared" si="18"/>
        <v>12</v>
      </c>
      <c r="T34" s="47">
        <f t="shared" si="18"/>
        <v>16</v>
      </c>
      <c r="U34" s="48">
        <f>+U15+U18+U21+U24+U27+U30</f>
        <v>27157</v>
      </c>
      <c r="V34" s="39"/>
    </row>
    <row r="35" spans="1:22" x14ac:dyDescent="0.25">
      <c r="A35" s="8"/>
      <c r="B35" s="141" t="s">
        <v>31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36"/>
      <c r="V35" s="24"/>
    </row>
    <row r="36" spans="1:22" s="49" customFormat="1" ht="21.75" customHeight="1" x14ac:dyDescent="0.25">
      <c r="A36" s="8"/>
      <c r="B36" s="157" t="s">
        <v>66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8"/>
    </row>
    <row r="37" spans="1:22" s="49" customFormat="1" x14ac:dyDescent="0.25">
      <c r="A37" s="8"/>
      <c r="B37" s="27"/>
      <c r="C37" s="27"/>
      <c r="D37" s="28"/>
      <c r="E37" s="29"/>
      <c r="F37" s="8"/>
      <c r="G37" s="8"/>
      <c r="H37" s="28"/>
      <c r="I37" s="2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s="49" customFormat="1" x14ac:dyDescent="0.25">
      <c r="A38" s="8"/>
      <c r="B38" s="27"/>
      <c r="C38" s="27"/>
      <c r="D38" s="28"/>
      <c r="E38" s="29"/>
      <c r="F38" s="8"/>
      <c r="G38" s="8"/>
      <c r="H38" s="28"/>
      <c r="I38" s="2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s="49" customFormat="1" ht="3.75" customHeight="1" x14ac:dyDescent="0.25">
      <c r="A39" s="8"/>
      <c r="B39" s="27"/>
      <c r="C39" s="27"/>
      <c r="D39" s="28"/>
      <c r="E39" s="29"/>
      <c r="F39" s="8"/>
      <c r="G39" s="8"/>
      <c r="H39" s="28"/>
      <c r="I39" s="2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s="49" customFormat="1" ht="12.75" customHeight="1" x14ac:dyDescent="0.25">
      <c r="A40" s="8"/>
      <c r="B40" s="27"/>
      <c r="C40" s="27"/>
      <c r="D40" s="28"/>
      <c r="E40" s="29"/>
      <c r="F40" s="8"/>
      <c r="G40" s="8"/>
      <c r="H40" s="28"/>
      <c r="I40" s="2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s="49" customFormat="1" x14ac:dyDescent="0.25">
      <c r="A41" s="8"/>
      <c r="B41" s="27"/>
      <c r="C41" s="27"/>
      <c r="D41" s="28"/>
      <c r="E41" s="29"/>
      <c r="F41" s="8"/>
      <c r="G41" s="8"/>
      <c r="H41" s="28"/>
      <c r="I41" s="29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s="49" customFormat="1" ht="6" customHeight="1" x14ac:dyDescent="0.25">
      <c r="A42" s="8"/>
      <c r="B42" s="27"/>
      <c r="C42" s="27"/>
      <c r="D42" s="28"/>
      <c r="E42" s="29"/>
      <c r="F42" s="8"/>
      <c r="G42" s="8"/>
      <c r="H42" s="28"/>
      <c r="I42" s="2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s="49" customFormat="1" x14ac:dyDescent="0.25">
      <c r="A43" s="8"/>
      <c r="B43" s="27"/>
      <c r="C43" s="27"/>
      <c r="D43" s="28"/>
      <c r="E43" s="29"/>
      <c r="F43" s="8"/>
      <c r="G43" s="8"/>
      <c r="H43" s="28"/>
      <c r="I43" s="2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49" customFormat="1" ht="24.75" customHeight="1" x14ac:dyDescent="0.25">
      <c r="A44" s="8"/>
      <c r="B44" s="27"/>
      <c r="C44" s="27"/>
      <c r="D44" s="28"/>
      <c r="E44" s="29"/>
      <c r="F44" s="8"/>
      <c r="G44" s="8"/>
      <c r="H44" s="28"/>
      <c r="I44" s="2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s="49" customFormat="1" x14ac:dyDescent="0.25">
      <c r="A45" s="8"/>
      <c r="B45" s="30"/>
      <c r="C45" s="30"/>
      <c r="D45" s="31"/>
      <c r="E45" s="31"/>
      <c r="F45" s="31"/>
      <c r="G45" s="31"/>
      <c r="H45" s="31"/>
      <c r="I45" s="3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s="49" customFormat="1" x14ac:dyDescent="0.25">
      <c r="A46" s="8"/>
      <c r="B46" s="27"/>
      <c r="C46" s="27"/>
      <c r="D46" s="27"/>
      <c r="E46" s="32"/>
      <c r="F46" s="8"/>
      <c r="G46" s="8"/>
      <c r="H46" s="8"/>
      <c r="I46" s="33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49" customFormat="1" x14ac:dyDescent="0.25">
      <c r="A47" s="8"/>
      <c r="B47" s="8"/>
      <c r="C47" s="8"/>
      <c r="D47" s="8"/>
      <c r="E47" s="8"/>
      <c r="F47" s="8"/>
      <c r="G47" s="8"/>
      <c r="H47" s="8"/>
      <c r="I47" s="3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49" customForma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s="49" customFormat="1" x14ac:dyDescent="0.25">
      <c r="A49" s="8"/>
      <c r="B49" s="16"/>
      <c r="C49" s="16"/>
      <c r="D49" s="16"/>
      <c r="E49" s="35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s="49" customFormat="1" ht="16.5" customHeight="1" x14ac:dyDescent="0.25">
      <c r="A50" s="8"/>
      <c r="B50" s="25"/>
      <c r="C50" s="25"/>
      <c r="D50" s="26"/>
      <c r="E50" s="26"/>
      <c r="F50" s="26"/>
      <c r="G50" s="26"/>
      <c r="H50" s="26"/>
      <c r="I50" s="2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s="49" customFormat="1" x14ac:dyDescent="0.25">
      <c r="A51" s="8"/>
      <c r="B51" s="27"/>
      <c r="C51" s="27"/>
      <c r="D51" s="28"/>
      <c r="E51" s="29"/>
      <c r="F51" s="8"/>
      <c r="G51" s="8"/>
      <c r="H51" s="28"/>
      <c r="I51" s="2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s="49" customFormat="1" x14ac:dyDescent="0.25">
      <c r="A52" s="8"/>
      <c r="B52" s="27"/>
      <c r="C52" s="27"/>
      <c r="D52" s="28"/>
      <c r="E52" s="29"/>
      <c r="F52" s="8"/>
      <c r="G52" s="8"/>
      <c r="H52" s="28"/>
      <c r="I52" s="2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</sheetData>
  <mergeCells count="3">
    <mergeCell ref="B6:U6"/>
    <mergeCell ref="B9:U9"/>
    <mergeCell ref="B36:U36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1351-5B67-48C9-AA0D-45D120BD5FD8}">
  <dimension ref="A1:IV60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4" style="15" customWidth="1"/>
    <col min="3" max="15" width="5.85546875" style="15" customWidth="1"/>
    <col min="16" max="16" width="7.28515625" style="15" bestFit="1" customWidth="1"/>
    <col min="17" max="17" width="1.42578125" style="15" customWidth="1"/>
    <col min="18" max="16384" width="8.7109375" style="15"/>
  </cols>
  <sheetData>
    <row r="1" spans="1:17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36.75" customHeight="1" x14ac:dyDescent="0.25">
      <c r="A6" s="8"/>
      <c r="B6" s="153" t="s">
        <v>104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8"/>
    </row>
    <row r="7" spans="1:17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8.75" customHeight="1" x14ac:dyDescent="0.25">
      <c r="A9" s="8"/>
      <c r="B9" s="154" t="s">
        <v>53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6"/>
      <c r="Q9" s="8"/>
    </row>
    <row r="10" spans="1:17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.75" customHeight="1" x14ac:dyDescent="0.25">
      <c r="A11" s="8"/>
      <c r="B11" s="18"/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H11" s="19" t="s">
        <v>20</v>
      </c>
      <c r="I11" s="19" t="s">
        <v>61</v>
      </c>
      <c r="J11" s="19" t="s">
        <v>62</v>
      </c>
      <c r="K11" s="19" t="s">
        <v>63</v>
      </c>
      <c r="L11" s="19" t="s">
        <v>101</v>
      </c>
      <c r="M11" s="19" t="s">
        <v>102</v>
      </c>
      <c r="N11" s="19" t="s">
        <v>103</v>
      </c>
      <c r="O11" s="19" t="s">
        <v>21</v>
      </c>
      <c r="P11" s="19" t="s">
        <v>32</v>
      </c>
      <c r="Q11" s="8"/>
    </row>
    <row r="12" spans="1:17" ht="7.5" customHeight="1" x14ac:dyDescent="0.25">
      <c r="A12" s="8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118"/>
      <c r="Q12" s="8"/>
    </row>
    <row r="13" spans="1:17" x14ac:dyDescent="0.25">
      <c r="A13" s="8"/>
      <c r="B13" s="50" t="s">
        <v>23</v>
      </c>
      <c r="C13" s="133">
        <v>50</v>
      </c>
      <c r="D13" s="133">
        <v>67</v>
      </c>
      <c r="E13" s="133">
        <v>58</v>
      </c>
      <c r="F13" s="133">
        <v>69</v>
      </c>
      <c r="G13" s="133">
        <v>86</v>
      </c>
      <c r="H13" s="133">
        <v>67</v>
      </c>
      <c r="I13" s="133">
        <v>75</v>
      </c>
      <c r="J13" s="133">
        <v>47</v>
      </c>
      <c r="K13" s="133">
        <v>57</v>
      </c>
      <c r="L13" s="133">
        <v>51</v>
      </c>
      <c r="M13" s="133">
        <v>49</v>
      </c>
      <c r="N13" s="133">
        <v>8</v>
      </c>
      <c r="O13" s="52">
        <f>SUM(C13:N13)</f>
        <v>684</v>
      </c>
      <c r="P13" s="118">
        <f>+O13/$O$15</f>
        <v>0.97854077253218885</v>
      </c>
      <c r="Q13" s="8"/>
    </row>
    <row r="14" spans="1:17" x14ac:dyDescent="0.25">
      <c r="A14" s="8"/>
      <c r="B14" s="50" t="s">
        <v>24</v>
      </c>
      <c r="C14" s="133">
        <v>0</v>
      </c>
      <c r="D14" s="133">
        <v>4</v>
      </c>
      <c r="E14" s="133">
        <v>0</v>
      </c>
      <c r="F14" s="133">
        <v>0</v>
      </c>
      <c r="G14" s="133">
        <v>1</v>
      </c>
      <c r="H14" s="133">
        <v>0</v>
      </c>
      <c r="I14" s="133">
        <v>2</v>
      </c>
      <c r="J14" s="133">
        <v>3</v>
      </c>
      <c r="K14" s="133">
        <v>4</v>
      </c>
      <c r="L14" s="133">
        <v>1</v>
      </c>
      <c r="M14" s="133">
        <v>0</v>
      </c>
      <c r="N14" s="133">
        <v>0</v>
      </c>
      <c r="O14" s="52">
        <f>SUM(C14:N14)</f>
        <v>15</v>
      </c>
      <c r="P14" s="118">
        <f>+O14/$O$15</f>
        <v>2.1459227467811159E-2</v>
      </c>
      <c r="Q14" s="8"/>
    </row>
    <row r="15" spans="1:17" ht="15" thickBot="1" x14ac:dyDescent="0.3">
      <c r="A15" s="8"/>
      <c r="B15" s="119" t="s">
        <v>30</v>
      </c>
      <c r="C15" s="120">
        <f t="shared" ref="C15:K15" si="0">SUM(C13:C14)</f>
        <v>50</v>
      </c>
      <c r="D15" s="120">
        <f t="shared" si="0"/>
        <v>71</v>
      </c>
      <c r="E15" s="120">
        <f t="shared" si="0"/>
        <v>58</v>
      </c>
      <c r="F15" s="120">
        <f t="shared" si="0"/>
        <v>69</v>
      </c>
      <c r="G15" s="120">
        <f t="shared" si="0"/>
        <v>87</v>
      </c>
      <c r="H15" s="120">
        <f t="shared" si="0"/>
        <v>67</v>
      </c>
      <c r="I15" s="120">
        <f t="shared" si="0"/>
        <v>77</v>
      </c>
      <c r="J15" s="120">
        <f t="shared" si="0"/>
        <v>50</v>
      </c>
      <c r="K15" s="120">
        <f t="shared" si="0"/>
        <v>61</v>
      </c>
      <c r="L15" s="120">
        <f t="shared" ref="L15:O15" si="1">SUM(L13:L14)</f>
        <v>52</v>
      </c>
      <c r="M15" s="120">
        <f t="shared" si="1"/>
        <v>49</v>
      </c>
      <c r="N15" s="120">
        <f t="shared" si="1"/>
        <v>8</v>
      </c>
      <c r="O15" s="120">
        <f t="shared" si="1"/>
        <v>699</v>
      </c>
      <c r="P15" s="121">
        <f>+O15/$O$15</f>
        <v>1</v>
      </c>
      <c r="Q15" s="8"/>
    </row>
    <row r="16" spans="1:17" x14ac:dyDescent="0.25">
      <c r="A16" s="8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4"/>
      <c r="Q16" s="8"/>
    </row>
    <row r="17" spans="1:17" ht="18.75" customHeight="1" x14ac:dyDescent="0.25">
      <c r="A17" s="8"/>
      <c r="B17" s="154" t="s">
        <v>54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8"/>
    </row>
    <row r="18" spans="1:17" ht="7.5" customHeight="1" x14ac:dyDescent="0.25">
      <c r="A18" s="8"/>
      <c r="B18" s="16"/>
      <c r="C18" s="16"/>
      <c r="D18" s="16"/>
      <c r="E18" s="1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8.75" customHeight="1" x14ac:dyDescent="0.25">
      <c r="A19" s="8"/>
      <c r="B19" s="18"/>
      <c r="C19" s="19" t="s">
        <v>15</v>
      </c>
      <c r="D19" s="19" t="s">
        <v>16</v>
      </c>
      <c r="E19" s="19" t="s">
        <v>17</v>
      </c>
      <c r="F19" s="19" t="s">
        <v>18</v>
      </c>
      <c r="G19" s="19" t="s">
        <v>19</v>
      </c>
      <c r="H19" s="19" t="s">
        <v>20</v>
      </c>
      <c r="I19" s="19" t="s">
        <v>61</v>
      </c>
      <c r="J19" s="19" t="s">
        <v>62</v>
      </c>
      <c r="K19" s="19" t="s">
        <v>63</v>
      </c>
      <c r="L19" s="19" t="s">
        <v>101</v>
      </c>
      <c r="M19" s="19" t="s">
        <v>102</v>
      </c>
      <c r="N19" s="19" t="s">
        <v>103</v>
      </c>
      <c r="O19" s="19" t="s">
        <v>21</v>
      </c>
      <c r="P19" s="19" t="s">
        <v>32</v>
      </c>
      <c r="Q19" s="8"/>
    </row>
    <row r="20" spans="1:17" ht="7.5" customHeight="1" x14ac:dyDescent="0.25">
      <c r="A20" s="8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118"/>
      <c r="Q20" s="8"/>
    </row>
    <row r="21" spans="1:17" x14ac:dyDescent="0.25">
      <c r="A21" s="8"/>
      <c r="B21" s="50" t="s">
        <v>23</v>
      </c>
      <c r="C21" s="133">
        <v>13</v>
      </c>
      <c r="D21" s="133">
        <v>16</v>
      </c>
      <c r="E21" s="133">
        <v>13</v>
      </c>
      <c r="F21" s="133">
        <v>17</v>
      </c>
      <c r="G21" s="133">
        <v>12</v>
      </c>
      <c r="H21" s="133">
        <v>11</v>
      </c>
      <c r="I21" s="133">
        <v>12</v>
      </c>
      <c r="J21" s="133">
        <v>3</v>
      </c>
      <c r="K21" s="133">
        <v>18</v>
      </c>
      <c r="L21" s="133">
        <v>14</v>
      </c>
      <c r="M21" s="133">
        <v>4</v>
      </c>
      <c r="N21" s="133">
        <v>0</v>
      </c>
      <c r="O21" s="52">
        <f>SUM(C21:N21)</f>
        <v>133</v>
      </c>
      <c r="P21" s="118">
        <f>+O21/$O$23</f>
        <v>0.47670250896057348</v>
      </c>
      <c r="Q21" s="8"/>
    </row>
    <row r="22" spans="1:17" x14ac:dyDescent="0.25">
      <c r="A22" s="8"/>
      <c r="B22" s="50" t="s">
        <v>24</v>
      </c>
      <c r="C22" s="133">
        <v>12</v>
      </c>
      <c r="D22" s="133">
        <v>23</v>
      </c>
      <c r="E22" s="133">
        <v>19</v>
      </c>
      <c r="F22" s="133">
        <v>16</v>
      </c>
      <c r="G22" s="133">
        <v>20</v>
      </c>
      <c r="H22" s="133">
        <v>13</v>
      </c>
      <c r="I22" s="133">
        <v>15</v>
      </c>
      <c r="J22" s="133">
        <v>4</v>
      </c>
      <c r="K22" s="133">
        <v>13</v>
      </c>
      <c r="L22" s="133">
        <v>8</v>
      </c>
      <c r="M22" s="133">
        <v>3</v>
      </c>
      <c r="N22" s="133">
        <v>0</v>
      </c>
      <c r="O22" s="52">
        <f>SUM(C22:N22)</f>
        <v>146</v>
      </c>
      <c r="P22" s="118">
        <f>+O22/$O$23</f>
        <v>0.52329749103942658</v>
      </c>
      <c r="Q22" s="8"/>
    </row>
    <row r="23" spans="1:17" ht="15" thickBot="1" x14ac:dyDescent="0.3">
      <c r="A23" s="8"/>
      <c r="B23" s="119" t="s">
        <v>30</v>
      </c>
      <c r="C23" s="120">
        <f t="shared" ref="C23:K23" si="2">SUM(C21:C22)</f>
        <v>25</v>
      </c>
      <c r="D23" s="120">
        <f t="shared" si="2"/>
        <v>39</v>
      </c>
      <c r="E23" s="120">
        <f t="shared" si="2"/>
        <v>32</v>
      </c>
      <c r="F23" s="120">
        <f t="shared" si="2"/>
        <v>33</v>
      </c>
      <c r="G23" s="120">
        <f t="shared" si="2"/>
        <v>32</v>
      </c>
      <c r="H23" s="120">
        <f t="shared" si="2"/>
        <v>24</v>
      </c>
      <c r="I23" s="120">
        <f t="shared" si="2"/>
        <v>27</v>
      </c>
      <c r="J23" s="120">
        <f t="shared" si="2"/>
        <v>7</v>
      </c>
      <c r="K23" s="120">
        <f t="shared" si="2"/>
        <v>31</v>
      </c>
      <c r="L23" s="120">
        <f t="shared" ref="L23:N23" si="3">SUM(L21:L22)</f>
        <v>22</v>
      </c>
      <c r="M23" s="120">
        <f t="shared" si="3"/>
        <v>7</v>
      </c>
      <c r="N23" s="120">
        <f t="shared" si="3"/>
        <v>0</v>
      </c>
      <c r="O23" s="120">
        <f>SUM(O21:O22)</f>
        <v>279</v>
      </c>
      <c r="P23" s="121">
        <f>+O23/$O$23</f>
        <v>1</v>
      </c>
      <c r="Q23" s="8"/>
    </row>
    <row r="24" spans="1:17" x14ac:dyDescent="0.25">
      <c r="A24" s="8"/>
      <c r="B24" s="40"/>
      <c r="C24" s="122">
        <f t="shared" ref="C24:D24" si="4">+AVERAGE($C$23:$N$23)</f>
        <v>23.25</v>
      </c>
      <c r="D24" s="122">
        <f t="shared" si="4"/>
        <v>23.25</v>
      </c>
      <c r="E24" s="122">
        <f>+AVERAGE($C$23:$N$23)</f>
        <v>23.25</v>
      </c>
      <c r="F24" s="122">
        <f t="shared" ref="F24:N24" si="5">+AVERAGE($C$23:$N$23)</f>
        <v>23.25</v>
      </c>
      <c r="G24" s="122">
        <f t="shared" si="5"/>
        <v>23.25</v>
      </c>
      <c r="H24" s="122">
        <f t="shared" si="5"/>
        <v>23.25</v>
      </c>
      <c r="I24" s="122">
        <f t="shared" si="5"/>
        <v>23.25</v>
      </c>
      <c r="J24" s="122">
        <f t="shared" si="5"/>
        <v>23.25</v>
      </c>
      <c r="K24" s="122">
        <f t="shared" si="5"/>
        <v>23.25</v>
      </c>
      <c r="L24" s="122">
        <f t="shared" si="5"/>
        <v>23.25</v>
      </c>
      <c r="M24" s="122">
        <f t="shared" si="5"/>
        <v>23.25</v>
      </c>
      <c r="N24" s="122">
        <f t="shared" si="5"/>
        <v>23.25</v>
      </c>
      <c r="O24" s="24"/>
      <c r="P24" s="24"/>
      <c r="Q24" s="8"/>
    </row>
    <row r="25" spans="1:17" ht="18.75" customHeight="1" x14ac:dyDescent="0.25">
      <c r="A25" s="8"/>
      <c r="B25" s="154" t="s">
        <v>58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6"/>
      <c r="Q25" s="8"/>
    </row>
    <row r="26" spans="1:17" ht="7.5" customHeight="1" x14ac:dyDescent="0.25">
      <c r="A26" s="8"/>
      <c r="B26" s="16"/>
      <c r="C26" s="16"/>
      <c r="D26" s="16"/>
      <c r="E26" s="1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8.75" customHeight="1" x14ac:dyDescent="0.25">
      <c r="A27" s="8"/>
      <c r="B27" s="18"/>
      <c r="C27" s="19" t="s">
        <v>15</v>
      </c>
      <c r="D27" s="19" t="s">
        <v>16</v>
      </c>
      <c r="E27" s="19" t="s">
        <v>17</v>
      </c>
      <c r="F27" s="19" t="s">
        <v>18</v>
      </c>
      <c r="G27" s="19" t="s">
        <v>19</v>
      </c>
      <c r="H27" s="19" t="s">
        <v>20</v>
      </c>
      <c r="I27" s="19" t="s">
        <v>61</v>
      </c>
      <c r="J27" s="19" t="s">
        <v>62</v>
      </c>
      <c r="K27" s="19" t="s">
        <v>63</v>
      </c>
      <c r="L27" s="19" t="s">
        <v>101</v>
      </c>
      <c r="M27" s="19" t="s">
        <v>102</v>
      </c>
      <c r="N27" s="19" t="s">
        <v>103</v>
      </c>
      <c r="O27" s="19" t="s">
        <v>21</v>
      </c>
      <c r="P27" s="19" t="s">
        <v>32</v>
      </c>
      <c r="Q27" s="8"/>
    </row>
    <row r="28" spans="1:17" ht="7.5" customHeight="1" x14ac:dyDescent="0.25">
      <c r="A28" s="8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118"/>
      <c r="Q28" s="8"/>
    </row>
    <row r="29" spans="1:17" x14ac:dyDescent="0.25">
      <c r="A29" s="8"/>
      <c r="B29" s="123" t="s">
        <v>33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2"/>
      <c r="P29" s="124"/>
      <c r="Q29" s="8"/>
    </row>
    <row r="30" spans="1:17" x14ac:dyDescent="0.25">
      <c r="A30" s="8"/>
      <c r="B30" s="123" t="s">
        <v>34</v>
      </c>
      <c r="C30" s="59">
        <f t="shared" ref="C30:K30" si="6">SUM(C31:C32)</f>
        <v>145</v>
      </c>
      <c r="D30" s="59">
        <f t="shared" si="6"/>
        <v>119</v>
      </c>
      <c r="E30" s="59">
        <f t="shared" si="6"/>
        <v>110</v>
      </c>
      <c r="F30" s="59">
        <f t="shared" si="6"/>
        <v>111</v>
      </c>
      <c r="G30" s="59">
        <f t="shared" si="6"/>
        <v>157</v>
      </c>
      <c r="H30" s="59">
        <f t="shared" si="6"/>
        <v>50</v>
      </c>
      <c r="I30" s="59">
        <f t="shared" si="6"/>
        <v>0</v>
      </c>
      <c r="J30" s="59">
        <f t="shared" si="6"/>
        <v>0</v>
      </c>
      <c r="K30" s="59">
        <f t="shared" si="6"/>
        <v>0</v>
      </c>
      <c r="L30" s="59">
        <f t="shared" ref="L30:N30" si="7">SUM(L31:L32)</f>
        <v>0</v>
      </c>
      <c r="M30" s="59">
        <f t="shared" si="7"/>
        <v>0</v>
      </c>
      <c r="N30" s="59">
        <f t="shared" si="7"/>
        <v>0</v>
      </c>
      <c r="O30" s="52">
        <f>SUM(C30:N30)</f>
        <v>692</v>
      </c>
      <c r="P30" s="125">
        <f>+O30/$O$30</f>
        <v>1</v>
      </c>
      <c r="Q30" s="8"/>
    </row>
    <row r="31" spans="1:17" x14ac:dyDescent="0.25">
      <c r="A31" s="8"/>
      <c r="B31" s="50" t="s">
        <v>23</v>
      </c>
      <c r="C31" s="55">
        <v>70</v>
      </c>
      <c r="D31" s="55">
        <v>61</v>
      </c>
      <c r="E31" s="55">
        <v>50</v>
      </c>
      <c r="F31" s="55">
        <v>54</v>
      </c>
      <c r="G31" s="55">
        <v>77</v>
      </c>
      <c r="H31" s="55">
        <v>23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2">
        <f>SUM(C31:N31)</f>
        <v>335</v>
      </c>
      <c r="P31" s="125">
        <f>+O31/$O$30</f>
        <v>0.48410404624277459</v>
      </c>
      <c r="Q31" s="8"/>
    </row>
    <row r="32" spans="1:17" x14ac:dyDescent="0.25">
      <c r="A32" s="8"/>
      <c r="B32" s="50" t="s">
        <v>24</v>
      </c>
      <c r="C32" s="55">
        <v>75</v>
      </c>
      <c r="D32" s="55">
        <v>58</v>
      </c>
      <c r="E32" s="55">
        <v>60</v>
      </c>
      <c r="F32" s="55">
        <v>57</v>
      </c>
      <c r="G32" s="55">
        <v>80</v>
      </c>
      <c r="H32" s="55">
        <v>27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2">
        <f>SUM(C32:N32)</f>
        <v>357</v>
      </c>
      <c r="P32" s="125">
        <f>+O32/$O$30</f>
        <v>0.51589595375722541</v>
      </c>
      <c r="Q32" s="8"/>
    </row>
    <row r="33" spans="1:256" x14ac:dyDescent="0.25">
      <c r="A33" s="8"/>
      <c r="B33" s="50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2"/>
      <c r="P33" s="125"/>
      <c r="Q33" s="8"/>
    </row>
    <row r="34" spans="1:256" x14ac:dyDescent="0.25">
      <c r="A34" s="8"/>
      <c r="B34" s="123" t="s">
        <v>35</v>
      </c>
      <c r="C34" s="59">
        <f t="shared" ref="C34:K34" si="8">SUM(C35:C36)</f>
        <v>0</v>
      </c>
      <c r="D34" s="59">
        <f t="shared" si="8"/>
        <v>0</v>
      </c>
      <c r="E34" s="59">
        <f t="shared" si="8"/>
        <v>34</v>
      </c>
      <c r="F34" s="59">
        <f t="shared" si="8"/>
        <v>0</v>
      </c>
      <c r="G34" s="59">
        <f t="shared" si="8"/>
        <v>0</v>
      </c>
      <c r="H34" s="59">
        <f t="shared" si="8"/>
        <v>0</v>
      </c>
      <c r="I34" s="59">
        <f t="shared" si="8"/>
        <v>0</v>
      </c>
      <c r="J34" s="59">
        <f t="shared" si="8"/>
        <v>0</v>
      </c>
      <c r="K34" s="59">
        <f t="shared" si="8"/>
        <v>0</v>
      </c>
      <c r="L34" s="59">
        <f t="shared" ref="L34:N34" si="9">SUM(L35:L36)</f>
        <v>0</v>
      </c>
      <c r="M34" s="59">
        <f t="shared" si="9"/>
        <v>0</v>
      </c>
      <c r="N34" s="59">
        <f t="shared" si="9"/>
        <v>0</v>
      </c>
      <c r="O34" s="52">
        <f>SUM(C34:N34)</f>
        <v>34</v>
      </c>
      <c r="P34" s="125">
        <f>+O34/$O$34</f>
        <v>1</v>
      </c>
      <c r="Q34" s="8"/>
    </row>
    <row r="35" spans="1:256" ht="14.25" customHeight="1" x14ac:dyDescent="0.25">
      <c r="A35" s="8"/>
      <c r="B35" s="50" t="s">
        <v>23</v>
      </c>
      <c r="C35" s="55">
        <v>0</v>
      </c>
      <c r="D35" s="55">
        <v>0</v>
      </c>
      <c r="E35" s="55">
        <v>14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2">
        <f>SUM(C35:N35)</f>
        <v>14</v>
      </c>
      <c r="P35" s="125">
        <f>+O35/$O$34</f>
        <v>0.41176470588235292</v>
      </c>
      <c r="Q35" s="8"/>
    </row>
    <row r="36" spans="1:256" s="8" customFormat="1" ht="14.25" customHeight="1" x14ac:dyDescent="0.25">
      <c r="B36" s="50" t="s">
        <v>24</v>
      </c>
      <c r="C36" s="55">
        <v>0</v>
      </c>
      <c r="D36" s="55">
        <v>0</v>
      </c>
      <c r="E36" s="55">
        <v>20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2">
        <f>SUM(C36:N36)</f>
        <v>20</v>
      </c>
      <c r="P36" s="125">
        <f>+O36/$O$34</f>
        <v>0.58823529411764708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8" customFormat="1" x14ac:dyDescent="0.25">
      <c r="B37" s="50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2"/>
      <c r="P37" s="12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8" customFormat="1" x14ac:dyDescent="0.25">
      <c r="B38" s="58" t="s">
        <v>30</v>
      </c>
      <c r="C38" s="59">
        <f t="shared" ref="C38:K38" si="10">C30+C34</f>
        <v>145</v>
      </c>
      <c r="D38" s="59">
        <f t="shared" si="10"/>
        <v>119</v>
      </c>
      <c r="E38" s="59">
        <f t="shared" si="10"/>
        <v>144</v>
      </c>
      <c r="F38" s="59">
        <f t="shared" si="10"/>
        <v>111</v>
      </c>
      <c r="G38" s="59">
        <f t="shared" si="10"/>
        <v>157</v>
      </c>
      <c r="H38" s="59">
        <f t="shared" si="10"/>
        <v>50</v>
      </c>
      <c r="I38" s="59">
        <f t="shared" si="10"/>
        <v>0</v>
      </c>
      <c r="J38" s="59">
        <f t="shared" si="10"/>
        <v>0</v>
      </c>
      <c r="K38" s="59">
        <f t="shared" si="10"/>
        <v>0</v>
      </c>
      <c r="L38" s="59">
        <f t="shared" ref="L38:N38" si="11">L30+L34</f>
        <v>0</v>
      </c>
      <c r="M38" s="59">
        <f t="shared" si="11"/>
        <v>0</v>
      </c>
      <c r="N38" s="59">
        <f t="shared" si="11"/>
        <v>0</v>
      </c>
      <c r="O38" s="52">
        <f>SUM(C38:H38)</f>
        <v>726</v>
      </c>
      <c r="P38" s="125">
        <f>+O38/$O$38</f>
        <v>1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8" customFormat="1" ht="14.25" customHeight="1" x14ac:dyDescent="0.25">
      <c r="B39" s="50" t="s">
        <v>23</v>
      </c>
      <c r="C39" s="55">
        <f t="shared" ref="C39:K39" si="12">+C31+C35</f>
        <v>70</v>
      </c>
      <c r="D39" s="55">
        <f t="shared" si="12"/>
        <v>61</v>
      </c>
      <c r="E39" s="55">
        <f t="shared" si="12"/>
        <v>64</v>
      </c>
      <c r="F39" s="55">
        <f t="shared" si="12"/>
        <v>54</v>
      </c>
      <c r="G39" s="55">
        <f t="shared" si="12"/>
        <v>77</v>
      </c>
      <c r="H39" s="55">
        <f t="shared" si="12"/>
        <v>23</v>
      </c>
      <c r="I39" s="55">
        <f t="shared" si="12"/>
        <v>0</v>
      </c>
      <c r="J39" s="55">
        <f t="shared" si="12"/>
        <v>0</v>
      </c>
      <c r="K39" s="55">
        <f t="shared" si="12"/>
        <v>0</v>
      </c>
      <c r="L39" s="55">
        <f t="shared" ref="L39:N39" si="13">+L31+L35</f>
        <v>0</v>
      </c>
      <c r="M39" s="55">
        <f t="shared" si="13"/>
        <v>0</v>
      </c>
      <c r="N39" s="55">
        <f t="shared" si="13"/>
        <v>0</v>
      </c>
      <c r="O39" s="52">
        <f>SUM(C39:H39)</f>
        <v>349</v>
      </c>
      <c r="P39" s="125">
        <f>+O39/$O$38</f>
        <v>0.4807162534435262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s="8" customFormat="1" ht="14.25" customHeight="1" thickBot="1" x14ac:dyDescent="0.3">
      <c r="B40" s="126" t="s">
        <v>24</v>
      </c>
      <c r="C40" s="127">
        <f t="shared" ref="C40:K40" si="14">+C32+C36</f>
        <v>75</v>
      </c>
      <c r="D40" s="127">
        <f t="shared" si="14"/>
        <v>58</v>
      </c>
      <c r="E40" s="127">
        <f t="shared" si="14"/>
        <v>80</v>
      </c>
      <c r="F40" s="127">
        <f t="shared" si="14"/>
        <v>57</v>
      </c>
      <c r="G40" s="127">
        <f t="shared" si="14"/>
        <v>80</v>
      </c>
      <c r="H40" s="127">
        <f t="shared" si="14"/>
        <v>27</v>
      </c>
      <c r="I40" s="127">
        <f t="shared" si="14"/>
        <v>0</v>
      </c>
      <c r="J40" s="127">
        <f t="shared" si="14"/>
        <v>0</v>
      </c>
      <c r="K40" s="127">
        <f t="shared" si="14"/>
        <v>0</v>
      </c>
      <c r="L40" s="127">
        <f t="shared" ref="L40:N40" si="15">+L32+L36</f>
        <v>0</v>
      </c>
      <c r="M40" s="127">
        <f t="shared" si="15"/>
        <v>0</v>
      </c>
      <c r="N40" s="127">
        <f t="shared" si="15"/>
        <v>0</v>
      </c>
      <c r="O40" s="128">
        <f>SUM(C40:H40)</f>
        <v>377</v>
      </c>
      <c r="P40" s="129">
        <f>+O40/$O$38</f>
        <v>0.5192837465564738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s="8" customFormat="1" x14ac:dyDescent="0.25">
      <c r="B41" s="141" t="s">
        <v>31</v>
      </c>
      <c r="C41" s="27"/>
      <c r="D41" s="28"/>
      <c r="E41" s="29"/>
      <c r="H41" s="28"/>
      <c r="I41" s="28"/>
      <c r="J41" s="28"/>
      <c r="K41" s="28"/>
      <c r="L41" s="28"/>
      <c r="M41" s="28"/>
      <c r="N41" s="28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s="8" customFormat="1" ht="6" customHeight="1" x14ac:dyDescent="0.25">
      <c r="B42" s="27"/>
      <c r="C42" s="27"/>
      <c r="D42" s="28"/>
      <c r="E42" s="29"/>
      <c r="H42" s="28"/>
      <c r="I42" s="28"/>
      <c r="J42" s="28"/>
      <c r="K42" s="28"/>
      <c r="L42" s="28"/>
      <c r="M42" s="28"/>
      <c r="N42" s="28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8" customFormat="1" ht="26.25" customHeight="1" x14ac:dyDescent="0.25">
      <c r="B43" s="158" t="s">
        <v>88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8" customFormat="1" ht="24.75" customHeight="1" x14ac:dyDescent="0.25">
      <c r="B44" s="27"/>
      <c r="C44" s="27"/>
      <c r="D44" s="28"/>
      <c r="E44" s="29"/>
      <c r="H44" s="28"/>
      <c r="I44" s="28"/>
      <c r="J44" s="28"/>
      <c r="K44" s="28"/>
      <c r="L44" s="28"/>
      <c r="M44" s="28"/>
      <c r="N44" s="28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s="8" customFormat="1" x14ac:dyDescent="0.25">
      <c r="B45" s="30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s="8" customFormat="1" x14ac:dyDescent="0.25">
      <c r="B46" s="27"/>
      <c r="C46" s="27"/>
      <c r="D46" s="27"/>
      <c r="E46" s="32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s="8" customFormat="1" x14ac:dyDescent="0.25"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s="8" customForma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2:256" s="8" customFormat="1" x14ac:dyDescent="0.25">
      <c r="B49" s="16"/>
      <c r="C49" s="16"/>
      <c r="D49" s="16"/>
      <c r="E49" s="3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2:256" s="8" customFormat="1" ht="16.5" customHeight="1" x14ac:dyDescent="0.25">
      <c r="B50" s="25"/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2:256" s="8" customFormat="1" x14ac:dyDescent="0.25">
      <c r="B51" s="27"/>
      <c r="C51" s="27"/>
      <c r="D51" s="28"/>
      <c r="E51" s="29"/>
      <c r="H51" s="28"/>
      <c r="I51" s="28"/>
      <c r="J51" s="28"/>
      <c r="K51" s="28"/>
      <c r="L51" s="28"/>
      <c r="M51" s="28"/>
      <c r="N51" s="28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2:256" s="8" customFormat="1" x14ac:dyDescent="0.25">
      <c r="B52" s="27"/>
      <c r="C52" s="27"/>
      <c r="D52" s="28"/>
      <c r="E52" s="29"/>
      <c r="H52" s="28"/>
      <c r="I52" s="28"/>
      <c r="J52" s="28"/>
      <c r="K52" s="28"/>
      <c r="L52" s="28"/>
      <c r="M52" s="28"/>
      <c r="N52" s="28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2:256" s="8" customFormat="1" x14ac:dyDescent="0.25">
      <c r="B53" s="27"/>
      <c r="C53" s="27"/>
      <c r="D53" s="28"/>
      <c r="E53" s="29"/>
      <c r="H53" s="28"/>
      <c r="I53" s="28"/>
      <c r="J53" s="28"/>
      <c r="K53" s="28"/>
      <c r="L53" s="28"/>
      <c r="M53" s="28"/>
      <c r="N53" s="28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2:256" s="8" customFormat="1" x14ac:dyDescent="0.25">
      <c r="B54" s="27"/>
      <c r="C54" s="27"/>
      <c r="D54" s="28"/>
      <c r="E54" s="29"/>
      <c r="H54" s="28"/>
      <c r="I54" s="28"/>
      <c r="J54" s="28"/>
      <c r="K54" s="28"/>
      <c r="L54" s="28"/>
      <c r="M54" s="28"/>
      <c r="N54" s="28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2:256" s="8" customFormat="1" x14ac:dyDescent="0.25">
      <c r="B55" s="27"/>
      <c r="C55" s="27"/>
      <c r="D55" s="28"/>
      <c r="E55" s="29"/>
      <c r="H55" s="28"/>
      <c r="I55" s="28"/>
      <c r="J55" s="28"/>
      <c r="K55" s="28"/>
      <c r="L55" s="28"/>
      <c r="M55" s="28"/>
      <c r="N55" s="28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2:256" s="8" customFormat="1" x14ac:dyDescent="0.25">
      <c r="B56" s="27"/>
      <c r="C56" s="27"/>
      <c r="D56" s="28"/>
      <c r="E56" s="29"/>
      <c r="H56" s="28"/>
      <c r="I56" s="28"/>
      <c r="J56" s="28"/>
      <c r="K56" s="28"/>
      <c r="L56" s="28"/>
      <c r="M56" s="28"/>
      <c r="N56" s="28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2:256" s="8" customFormat="1" x14ac:dyDescent="0.25">
      <c r="B57" s="27"/>
      <c r="C57" s="27"/>
      <c r="D57" s="28"/>
      <c r="E57" s="29"/>
      <c r="H57" s="28"/>
      <c r="I57" s="28"/>
      <c r="J57" s="28"/>
      <c r="K57" s="28"/>
      <c r="L57" s="28"/>
      <c r="M57" s="28"/>
      <c r="N57" s="2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2:256" s="8" customFormat="1" x14ac:dyDescent="0.25">
      <c r="B58" s="27"/>
      <c r="C58" s="27"/>
      <c r="D58" s="28"/>
      <c r="E58" s="29"/>
      <c r="H58" s="28"/>
      <c r="I58" s="28"/>
      <c r="J58" s="28"/>
      <c r="K58" s="28"/>
      <c r="L58" s="28"/>
      <c r="M58" s="28"/>
      <c r="N58" s="28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2:256" s="8" customFormat="1" x14ac:dyDescent="0.25">
      <c r="B59" s="27"/>
      <c r="C59" s="27"/>
      <c r="D59" s="28"/>
      <c r="E59" s="29"/>
      <c r="H59" s="28"/>
      <c r="I59" s="28"/>
      <c r="J59" s="28"/>
      <c r="K59" s="28"/>
      <c r="L59" s="28"/>
      <c r="M59" s="28"/>
      <c r="N59" s="28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2:256" s="8" customFormat="1" x14ac:dyDescent="0.25">
      <c r="B60" s="27"/>
      <c r="C60" s="27"/>
      <c r="D60" s="28"/>
      <c r="E60" s="29"/>
      <c r="H60" s="28"/>
      <c r="I60" s="28"/>
      <c r="J60" s="28"/>
      <c r="K60" s="28"/>
      <c r="L60" s="28"/>
      <c r="M60" s="28"/>
      <c r="N60" s="28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</row>
  </sheetData>
  <mergeCells count="5">
    <mergeCell ref="B6:P6"/>
    <mergeCell ref="B9:P9"/>
    <mergeCell ref="B17:P17"/>
    <mergeCell ref="B25:P25"/>
    <mergeCell ref="B43:P43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9442-7226-4403-B976-EE46C2119C53}">
  <sheetPr>
    <pageSetUpPr fitToPage="1"/>
  </sheetPr>
  <dimension ref="A1:IU67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5.7109375" style="15" customWidth="1"/>
    <col min="3" max="15" width="6.42578125" style="15" customWidth="1"/>
    <col min="16" max="16" width="4.42578125" style="15" customWidth="1"/>
    <col min="17" max="16384" width="8.7109375" style="49"/>
  </cols>
  <sheetData>
    <row r="1" spans="1:255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55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55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5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55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55" ht="36.75" customHeight="1" x14ac:dyDescent="0.25">
      <c r="A6" s="8"/>
      <c r="B6" s="153" t="s">
        <v>104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8"/>
    </row>
    <row r="7" spans="1:255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55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255" ht="18.75" customHeight="1" x14ac:dyDescent="0.25">
      <c r="A9" s="8"/>
      <c r="B9" s="154" t="s">
        <v>59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/>
      <c r="P9" s="8"/>
    </row>
    <row r="10" spans="1:255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55" ht="18.75" customHeight="1" x14ac:dyDescent="0.25">
      <c r="A11" s="8"/>
      <c r="B11" s="18"/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H11" s="19" t="s">
        <v>20</v>
      </c>
      <c r="I11" s="19" t="s">
        <v>61</v>
      </c>
      <c r="J11" s="19" t="s">
        <v>62</v>
      </c>
      <c r="K11" s="19" t="s">
        <v>63</v>
      </c>
      <c r="L11" s="19" t="s">
        <v>101</v>
      </c>
      <c r="M11" s="19" t="s">
        <v>102</v>
      </c>
      <c r="N11" s="19" t="s">
        <v>103</v>
      </c>
      <c r="O11" s="19" t="s">
        <v>21</v>
      </c>
      <c r="P11" s="8"/>
    </row>
    <row r="12" spans="1:255" ht="4.5" customHeight="1" x14ac:dyDescent="0.25">
      <c r="A12" s="8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8"/>
    </row>
    <row r="13" spans="1:255" s="56" customFormat="1" ht="57" x14ac:dyDescent="0.25">
      <c r="A13" s="53"/>
      <c r="B13" s="54" t="s">
        <v>36</v>
      </c>
      <c r="C13" s="59">
        <v>1</v>
      </c>
      <c r="D13" s="59">
        <v>1</v>
      </c>
      <c r="E13" s="59">
        <v>1</v>
      </c>
      <c r="F13" s="59">
        <v>2</v>
      </c>
      <c r="G13" s="59">
        <v>1</v>
      </c>
      <c r="H13" s="59">
        <v>1</v>
      </c>
      <c r="I13" s="59">
        <v>1</v>
      </c>
      <c r="J13" s="59">
        <v>1</v>
      </c>
      <c r="K13" s="59">
        <v>1</v>
      </c>
      <c r="L13" s="59">
        <v>1</v>
      </c>
      <c r="M13" s="59">
        <v>1</v>
      </c>
      <c r="N13" s="59">
        <v>1</v>
      </c>
      <c r="O13" s="134" t="s">
        <v>86</v>
      </c>
      <c r="P13" s="53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</row>
    <row r="14" spans="1:255" s="60" customFormat="1" ht="15" customHeight="1" x14ac:dyDescent="0.25">
      <c r="A14" s="57"/>
      <c r="B14" s="58" t="s">
        <v>37</v>
      </c>
      <c r="C14" s="59">
        <f t="shared" ref="C14:K14" si="0">SUM(C15:C16)</f>
        <v>733</v>
      </c>
      <c r="D14" s="59">
        <f t="shared" si="0"/>
        <v>1042</v>
      </c>
      <c r="E14" s="59">
        <f t="shared" si="0"/>
        <v>1581</v>
      </c>
      <c r="F14" s="59">
        <f t="shared" si="0"/>
        <v>1395</v>
      </c>
      <c r="G14" s="59">
        <f t="shared" si="0"/>
        <v>1143</v>
      </c>
      <c r="H14" s="59">
        <f t="shared" si="0"/>
        <v>1222</v>
      </c>
      <c r="I14" s="59">
        <f t="shared" si="0"/>
        <v>803</v>
      </c>
      <c r="J14" s="59">
        <f t="shared" si="0"/>
        <v>1000</v>
      </c>
      <c r="K14" s="59">
        <f t="shared" si="0"/>
        <v>960</v>
      </c>
      <c r="L14" s="59">
        <f t="shared" ref="L14:O14" si="1">SUM(L15:L16)</f>
        <v>850</v>
      </c>
      <c r="M14" s="59">
        <f t="shared" si="1"/>
        <v>535</v>
      </c>
      <c r="N14" s="59">
        <f t="shared" si="1"/>
        <v>180</v>
      </c>
      <c r="O14" s="59">
        <f t="shared" si="1"/>
        <v>11444</v>
      </c>
      <c r="P14" s="57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</row>
    <row r="15" spans="1:255" s="56" customFormat="1" ht="15" customHeight="1" x14ac:dyDescent="0.25">
      <c r="A15" s="53"/>
      <c r="B15" s="61" t="s">
        <v>23</v>
      </c>
      <c r="C15" s="55">
        <v>397</v>
      </c>
      <c r="D15" s="55">
        <v>588</v>
      </c>
      <c r="E15" s="55">
        <v>794</v>
      </c>
      <c r="F15" s="55">
        <v>694</v>
      </c>
      <c r="G15" s="55">
        <v>675</v>
      </c>
      <c r="H15" s="55">
        <v>646</v>
      </c>
      <c r="I15" s="55">
        <v>383</v>
      </c>
      <c r="J15" s="55">
        <v>520</v>
      </c>
      <c r="K15" s="55">
        <v>490</v>
      </c>
      <c r="L15" s="55">
        <v>496</v>
      </c>
      <c r="M15" s="55">
        <v>321</v>
      </c>
      <c r="N15" s="55">
        <v>91</v>
      </c>
      <c r="O15" s="62">
        <f>SUM(C15:N15)</f>
        <v>6095</v>
      </c>
      <c r="P15" s="53"/>
      <c r="Q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</row>
    <row r="16" spans="1:255" s="56" customFormat="1" ht="15" customHeight="1" thickBot="1" x14ac:dyDescent="0.3">
      <c r="A16" s="53"/>
      <c r="B16" s="71" t="s">
        <v>24</v>
      </c>
      <c r="C16" s="127">
        <v>336</v>
      </c>
      <c r="D16" s="127">
        <v>454</v>
      </c>
      <c r="E16" s="127">
        <v>787</v>
      </c>
      <c r="F16" s="127">
        <v>701</v>
      </c>
      <c r="G16" s="127">
        <v>468</v>
      </c>
      <c r="H16" s="127">
        <v>576</v>
      </c>
      <c r="I16" s="127">
        <v>420</v>
      </c>
      <c r="J16" s="127">
        <v>480</v>
      </c>
      <c r="K16" s="127">
        <v>470</v>
      </c>
      <c r="L16" s="127">
        <v>354</v>
      </c>
      <c r="M16" s="127">
        <v>214</v>
      </c>
      <c r="N16" s="127">
        <v>89</v>
      </c>
      <c r="O16" s="93">
        <f>SUM(C16:N16)</f>
        <v>5349</v>
      </c>
      <c r="P16" s="53"/>
      <c r="Q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</row>
    <row r="17" spans="1:18" s="56" customFormat="1" x14ac:dyDescent="0.25">
      <c r="A17" s="53"/>
      <c r="B17" s="115" t="s">
        <v>31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53"/>
      <c r="Q17" s="63"/>
    </row>
    <row r="18" spans="1:18" s="56" customFormat="1" ht="12" customHeight="1" x14ac:dyDescent="0.25">
      <c r="A18" s="53"/>
      <c r="B18" s="115" t="s">
        <v>38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53"/>
      <c r="Q18" s="63"/>
    </row>
    <row r="19" spans="1:18" x14ac:dyDescent="0.25">
      <c r="A19" s="8"/>
      <c r="B19" s="115" t="s">
        <v>39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8"/>
    </row>
    <row r="20" spans="1:18" x14ac:dyDescent="0.25">
      <c r="A20" s="8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8"/>
    </row>
    <row r="21" spans="1:18" ht="18.75" customHeight="1" x14ac:dyDescent="0.25">
      <c r="A21" s="8"/>
      <c r="B21" s="154" t="s">
        <v>46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6"/>
      <c r="P21" s="8"/>
    </row>
    <row r="22" spans="1:18" ht="7.5" customHeight="1" x14ac:dyDescent="0.25">
      <c r="A22" s="8"/>
      <c r="B22" s="16"/>
      <c r="C22" s="16"/>
      <c r="D22" s="16"/>
      <c r="E22" s="1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8" ht="18.75" customHeight="1" x14ac:dyDescent="0.25">
      <c r="A23" s="8"/>
      <c r="B23" s="18"/>
      <c r="C23" s="19" t="s">
        <v>15</v>
      </c>
      <c r="D23" s="19" t="s">
        <v>16</v>
      </c>
      <c r="E23" s="19" t="s">
        <v>17</v>
      </c>
      <c r="F23" s="19" t="s">
        <v>18</v>
      </c>
      <c r="G23" s="19" t="s">
        <v>19</v>
      </c>
      <c r="H23" s="19" t="s">
        <v>20</v>
      </c>
      <c r="I23" s="19" t="s">
        <v>61</v>
      </c>
      <c r="J23" s="19" t="s">
        <v>62</v>
      </c>
      <c r="K23" s="19" t="s">
        <v>63</v>
      </c>
      <c r="L23" s="19" t="s">
        <v>101</v>
      </c>
      <c r="M23" s="19" t="s">
        <v>102</v>
      </c>
      <c r="N23" s="19" t="s">
        <v>103</v>
      </c>
      <c r="O23" s="19" t="s">
        <v>21</v>
      </c>
      <c r="P23" s="8"/>
    </row>
    <row r="24" spans="1:18" ht="3.75" customHeight="1" x14ac:dyDescent="0.25">
      <c r="A24" s="8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8"/>
      <c r="R24" s="56"/>
    </row>
    <row r="25" spans="1:18" ht="15" customHeight="1" x14ac:dyDescent="0.25">
      <c r="A25" s="8"/>
      <c r="B25" s="65" t="s">
        <v>40</v>
      </c>
      <c r="C25" s="41">
        <v>1</v>
      </c>
      <c r="D25" s="41">
        <v>3</v>
      </c>
      <c r="E25" s="41">
        <v>2</v>
      </c>
      <c r="F25" s="41">
        <v>0</v>
      </c>
      <c r="G25" s="41">
        <v>1</v>
      </c>
      <c r="H25" s="41">
        <v>4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2">
        <f>SUM(C25:N25)</f>
        <v>11</v>
      </c>
      <c r="P25" s="8"/>
      <c r="R25" s="56"/>
    </row>
    <row r="26" spans="1:18" ht="15" customHeight="1" x14ac:dyDescent="0.25">
      <c r="A26" s="8"/>
      <c r="B26" s="58" t="s">
        <v>37</v>
      </c>
      <c r="C26" s="39">
        <f t="shared" ref="C26:K26" si="2">SUM(C27:C28)</f>
        <v>98</v>
      </c>
      <c r="D26" s="39">
        <f t="shared" si="2"/>
        <v>160</v>
      </c>
      <c r="E26" s="39">
        <f t="shared" si="2"/>
        <v>44</v>
      </c>
      <c r="F26" s="39">
        <f t="shared" si="2"/>
        <v>0</v>
      </c>
      <c r="G26" s="39">
        <f t="shared" si="2"/>
        <v>69</v>
      </c>
      <c r="H26" s="39">
        <f t="shared" si="2"/>
        <v>258</v>
      </c>
      <c r="I26" s="39">
        <f t="shared" si="2"/>
        <v>0</v>
      </c>
      <c r="J26" s="39">
        <f t="shared" si="2"/>
        <v>0</v>
      </c>
      <c r="K26" s="39">
        <f t="shared" si="2"/>
        <v>0</v>
      </c>
      <c r="L26" s="39">
        <f t="shared" ref="L26:N26" si="3">SUM(L27:L28)</f>
        <v>0</v>
      </c>
      <c r="M26" s="39">
        <f t="shared" si="3"/>
        <v>0</v>
      </c>
      <c r="N26" s="39">
        <f t="shared" si="3"/>
        <v>0</v>
      </c>
      <c r="O26" s="62">
        <f>SUM(C26:N26)</f>
        <v>629</v>
      </c>
      <c r="P26" s="8"/>
    </row>
    <row r="27" spans="1:18" ht="15" customHeight="1" x14ac:dyDescent="0.25">
      <c r="A27" s="8"/>
      <c r="B27" s="61" t="s">
        <v>23</v>
      </c>
      <c r="C27" s="44">
        <v>48</v>
      </c>
      <c r="D27" s="44">
        <v>78</v>
      </c>
      <c r="E27" s="44">
        <v>20</v>
      </c>
      <c r="F27" s="44">
        <v>0</v>
      </c>
      <c r="G27" s="44">
        <v>34</v>
      </c>
      <c r="H27" s="44">
        <v>138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62">
        <f>SUM(C27:N27)</f>
        <v>318</v>
      </c>
      <c r="P27" s="8"/>
    </row>
    <row r="28" spans="1:18" ht="15" customHeight="1" thickBot="1" x14ac:dyDescent="0.3">
      <c r="A28" s="8"/>
      <c r="B28" s="71" t="s">
        <v>24</v>
      </c>
      <c r="C28" s="135">
        <v>50</v>
      </c>
      <c r="D28" s="135">
        <v>82</v>
      </c>
      <c r="E28" s="135">
        <v>24</v>
      </c>
      <c r="F28" s="135">
        <v>0</v>
      </c>
      <c r="G28" s="135">
        <v>35</v>
      </c>
      <c r="H28" s="135">
        <v>120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72">
        <f>SUM(C28:N28)</f>
        <v>311</v>
      </c>
      <c r="P28" s="8"/>
    </row>
    <row r="29" spans="1:18" x14ac:dyDescent="0.25">
      <c r="A29" s="8"/>
      <c r="B29" s="115" t="s">
        <v>31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8"/>
    </row>
    <row r="30" spans="1:18" x14ac:dyDescent="0.25">
      <c r="A30" s="8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8"/>
    </row>
    <row r="31" spans="1:18" x14ac:dyDescent="0.25">
      <c r="A31" s="8"/>
      <c r="B31" s="67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6"/>
    </row>
    <row r="32" spans="1:18" x14ac:dyDescent="0.25">
      <c r="A32" s="8"/>
      <c r="B32" s="67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6"/>
    </row>
    <row r="33" spans="1:16" x14ac:dyDescent="0.25">
      <c r="A33" s="8"/>
      <c r="B33" s="67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6"/>
    </row>
    <row r="34" spans="1:16" x14ac:dyDescent="0.25">
      <c r="A34" s="8"/>
      <c r="B34" s="67"/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6"/>
    </row>
    <row r="35" spans="1:16" x14ac:dyDescent="0.25">
      <c r="A35" s="8"/>
      <c r="B35" s="67"/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6"/>
    </row>
    <row r="36" spans="1:16" x14ac:dyDescent="0.25">
      <c r="A36" s="8"/>
      <c r="B36" s="67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6"/>
    </row>
    <row r="37" spans="1:16" x14ac:dyDescent="0.25">
      <c r="A37" s="8"/>
      <c r="B37" s="67"/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6"/>
    </row>
    <row r="38" spans="1:16" x14ac:dyDescent="0.25">
      <c r="A38" s="8"/>
      <c r="B38" s="67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6"/>
    </row>
    <row r="39" spans="1:16" x14ac:dyDescent="0.25">
      <c r="A39" s="8"/>
      <c r="B39" s="6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6"/>
    </row>
    <row r="40" spans="1:16" x14ac:dyDescent="0.25">
      <c r="A40" s="8"/>
      <c r="B40" s="67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6"/>
    </row>
    <row r="41" spans="1:16" x14ac:dyDescent="0.25">
      <c r="A41" s="8"/>
      <c r="B41" s="67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6"/>
    </row>
    <row r="42" spans="1:16" x14ac:dyDescent="0.25">
      <c r="A42" s="8"/>
      <c r="B42" s="67"/>
      <c r="C42" s="6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6"/>
    </row>
    <row r="43" spans="1:16" x14ac:dyDescent="0.25">
      <c r="A43" s="8"/>
      <c r="B43" s="27"/>
      <c r="C43" s="27"/>
      <c r="D43" s="28"/>
      <c r="E43" s="29"/>
      <c r="F43" s="8"/>
      <c r="G43" s="8"/>
      <c r="H43" s="28"/>
      <c r="I43" s="28"/>
      <c r="J43" s="28"/>
      <c r="K43" s="28"/>
      <c r="L43" s="28"/>
      <c r="M43" s="28"/>
      <c r="N43" s="28"/>
      <c r="O43" s="8"/>
      <c r="P43" s="8"/>
    </row>
    <row r="44" spans="1:16" ht="12" customHeight="1" x14ac:dyDescent="0.25">
      <c r="A44" s="8"/>
      <c r="B44" s="27"/>
      <c r="C44" s="27"/>
      <c r="D44" s="28"/>
      <c r="E44" s="29"/>
      <c r="F44" s="8"/>
      <c r="G44" s="8"/>
      <c r="H44" s="28"/>
      <c r="I44" s="28"/>
      <c r="J44" s="28"/>
      <c r="K44" s="28"/>
      <c r="L44" s="28"/>
      <c r="M44" s="28"/>
      <c r="N44" s="28"/>
      <c r="O44" s="8"/>
      <c r="P44" s="8"/>
    </row>
    <row r="45" spans="1:16" ht="18.75" customHeight="1" x14ac:dyDescent="0.25">
      <c r="A45" s="8"/>
      <c r="B45" s="27"/>
      <c r="C45" s="27"/>
      <c r="D45" s="28"/>
      <c r="E45" s="29"/>
      <c r="F45" s="8"/>
      <c r="G45" s="8"/>
      <c r="H45" s="28"/>
      <c r="I45" s="28"/>
      <c r="J45" s="28"/>
      <c r="K45" s="28"/>
      <c r="L45" s="28"/>
      <c r="M45" s="28"/>
      <c r="N45" s="28"/>
      <c r="O45" s="8"/>
      <c r="P45" s="8"/>
    </row>
    <row r="46" spans="1:16" x14ac:dyDescent="0.25">
      <c r="A46" s="8"/>
      <c r="B46" s="27"/>
      <c r="C46" s="27"/>
      <c r="D46" s="28"/>
      <c r="E46" s="29"/>
      <c r="F46" s="8"/>
      <c r="G46" s="8"/>
      <c r="H46" s="28"/>
      <c r="I46" s="28"/>
      <c r="J46" s="28"/>
      <c r="K46" s="28"/>
      <c r="L46" s="28"/>
      <c r="M46" s="28"/>
      <c r="N46" s="28"/>
      <c r="O46" s="8"/>
      <c r="P46" s="8"/>
    </row>
    <row r="47" spans="1:16" x14ac:dyDescent="0.25">
      <c r="A47" s="8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8"/>
      <c r="P47" s="8"/>
    </row>
    <row r="48" spans="1:16" x14ac:dyDescent="0.25">
      <c r="A48" s="8"/>
      <c r="B48" s="27"/>
      <c r="C48" s="27"/>
      <c r="D48" s="27"/>
      <c r="E48" s="3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8"/>
      <c r="P50" s="8"/>
    </row>
    <row r="51" spans="1:16" ht="6" customHeight="1" x14ac:dyDescent="0.25">
      <c r="A51" s="8"/>
      <c r="B51" s="16"/>
      <c r="C51" s="16"/>
      <c r="D51" s="16"/>
      <c r="E51" s="3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8"/>
      <c r="P52" s="8"/>
    </row>
    <row r="53" spans="1:16" ht="24.75" customHeight="1" x14ac:dyDescent="0.25">
      <c r="A53" s="8"/>
      <c r="B53" s="27"/>
      <c r="C53" s="27"/>
      <c r="D53" s="28"/>
      <c r="E53" s="29"/>
      <c r="F53" s="8"/>
      <c r="G53" s="8"/>
      <c r="H53" s="28"/>
      <c r="I53" s="28"/>
      <c r="J53" s="28"/>
      <c r="K53" s="28"/>
      <c r="L53" s="28"/>
      <c r="M53" s="28"/>
      <c r="N53" s="28"/>
      <c r="O53" s="8"/>
      <c r="P53" s="8"/>
    </row>
    <row r="54" spans="1:16" x14ac:dyDescent="0.25">
      <c r="A54" s="8"/>
      <c r="B54" s="27"/>
      <c r="C54" s="27"/>
      <c r="D54" s="28"/>
      <c r="E54" s="29"/>
      <c r="F54" s="8"/>
      <c r="G54" s="8"/>
      <c r="H54" s="28"/>
      <c r="I54" s="28"/>
      <c r="J54" s="28"/>
      <c r="K54" s="28"/>
      <c r="L54" s="28"/>
      <c r="M54" s="28"/>
      <c r="N54" s="28"/>
      <c r="O54" s="8"/>
      <c r="P54" s="8"/>
    </row>
    <row r="55" spans="1:16" x14ac:dyDescent="0.25">
      <c r="A55" s="8"/>
      <c r="B55" s="27"/>
      <c r="C55" s="27"/>
      <c r="D55" s="28"/>
      <c r="E55" s="29"/>
      <c r="F55" s="8"/>
      <c r="G55" s="8"/>
      <c r="H55" s="28"/>
      <c r="I55" s="28"/>
      <c r="J55" s="28"/>
      <c r="K55" s="28"/>
      <c r="L55" s="28"/>
      <c r="M55" s="28"/>
      <c r="N55" s="28"/>
      <c r="O55" s="8"/>
      <c r="P55" s="8"/>
    </row>
    <row r="56" spans="1:16" s="70" customFormat="1" x14ac:dyDescent="0.25"/>
    <row r="57" spans="1:16" s="70" customFormat="1" x14ac:dyDescent="0.25"/>
    <row r="58" spans="1:16" s="70" customFormat="1" x14ac:dyDescent="0.25"/>
    <row r="59" spans="1:16" s="70" customFormat="1" ht="16.5" customHeight="1" x14ac:dyDescent="0.25"/>
    <row r="60" spans="1:16" s="70" customFormat="1" x14ac:dyDescent="0.25"/>
    <row r="61" spans="1:16" s="70" customFormat="1" x14ac:dyDescent="0.25"/>
    <row r="62" spans="1:16" s="70" customFormat="1" x14ac:dyDescent="0.25"/>
    <row r="63" spans="1:16" s="70" customFormat="1" x14ac:dyDescent="0.25"/>
    <row r="64" spans="1:16" s="70" customFormat="1" x14ac:dyDescent="0.25"/>
    <row r="65" s="70" customFormat="1" x14ac:dyDescent="0.25"/>
    <row r="66" s="70" customFormat="1" x14ac:dyDescent="0.25"/>
    <row r="67" s="70" customFormat="1" x14ac:dyDescent="0.25"/>
  </sheetData>
  <mergeCells count="3">
    <mergeCell ref="B6:O6"/>
    <mergeCell ref="B9:O9"/>
    <mergeCell ref="B21:O21"/>
  </mergeCells>
  <pageMargins left="0" right="0.19685039370078741" top="0" bottom="0" header="0.31496062992125984" footer="0.31496062992125984"/>
  <pageSetup paperSize="9" scale="9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E293-B48D-415B-8BC9-A21339F1B442}">
  <sheetPr>
    <pageSetUpPr fitToPage="1"/>
  </sheetPr>
  <dimension ref="A1:X53"/>
  <sheetViews>
    <sheetView workbookViewId="0"/>
  </sheetViews>
  <sheetFormatPr baseColWidth="10" defaultColWidth="8.7109375" defaultRowHeight="14.25" x14ac:dyDescent="0.25"/>
  <cols>
    <col min="1" max="1" width="4" style="15" customWidth="1"/>
    <col min="2" max="2" width="12.42578125" style="15" customWidth="1"/>
    <col min="3" max="9" width="6.42578125" style="15" bestFit="1" customWidth="1"/>
    <col min="10" max="12" width="7.7109375" style="15" customWidth="1"/>
    <col min="13" max="13" width="6.42578125" style="15" bestFit="1" customWidth="1"/>
    <col min="14" max="14" width="7.7109375" style="15" customWidth="1"/>
    <col min="15" max="15" width="7.5703125" style="15" bestFit="1" customWidth="1"/>
    <col min="16" max="16" width="5.7109375" style="15" customWidth="1"/>
    <col min="17" max="18" width="8.7109375" style="15"/>
    <col min="19" max="16384" width="8.7109375" style="49"/>
  </cols>
  <sheetData>
    <row r="1" spans="1:24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4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4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4" ht="47.25" customHeight="1" x14ac:dyDescent="0.25">
      <c r="A6" s="8"/>
      <c r="B6" s="153" t="s">
        <v>105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8"/>
    </row>
    <row r="7" spans="1:24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4" ht="18.75" customHeight="1" x14ac:dyDescent="0.25">
      <c r="A8" s="8"/>
      <c r="B8" s="154" t="s">
        <v>90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  <c r="P8" s="8"/>
    </row>
    <row r="9" spans="1:24" ht="7.5" customHeight="1" x14ac:dyDescent="0.25">
      <c r="A9" s="8"/>
      <c r="B9" s="16"/>
      <c r="C9" s="16"/>
      <c r="D9" s="16"/>
      <c r="E9" s="17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24" ht="18.75" customHeight="1" x14ac:dyDescent="0.25">
      <c r="A10" s="8"/>
      <c r="B10" s="18"/>
      <c r="C10" s="19" t="s">
        <v>15</v>
      </c>
      <c r="D10" s="19" t="s">
        <v>16</v>
      </c>
      <c r="E10" s="19" t="s">
        <v>17</v>
      </c>
      <c r="F10" s="19" t="s">
        <v>18</v>
      </c>
      <c r="G10" s="19" t="s">
        <v>19</v>
      </c>
      <c r="H10" s="19" t="s">
        <v>20</v>
      </c>
      <c r="I10" s="19" t="s">
        <v>61</v>
      </c>
      <c r="J10" s="19" t="s">
        <v>62</v>
      </c>
      <c r="K10" s="19" t="s">
        <v>63</v>
      </c>
      <c r="L10" s="19" t="s">
        <v>101</v>
      </c>
      <c r="M10" s="19" t="s">
        <v>102</v>
      </c>
      <c r="N10" s="19" t="s">
        <v>103</v>
      </c>
      <c r="O10" s="19" t="s">
        <v>21</v>
      </c>
      <c r="P10" s="38"/>
    </row>
    <row r="11" spans="1:24" s="98" customFormat="1" ht="16.5" customHeight="1" x14ac:dyDescent="0.25">
      <c r="A11" s="94"/>
      <c r="B11" s="130" t="s">
        <v>47</v>
      </c>
      <c r="C11" s="136">
        <v>16</v>
      </c>
      <c r="D11" s="136">
        <v>26</v>
      </c>
      <c r="E11" s="137">
        <v>12</v>
      </c>
      <c r="F11" s="137">
        <v>26</v>
      </c>
      <c r="G11" s="137">
        <v>24</v>
      </c>
      <c r="H11" s="137">
        <v>21</v>
      </c>
      <c r="I11" s="137">
        <v>5</v>
      </c>
      <c r="J11" s="137">
        <v>0</v>
      </c>
      <c r="K11" s="137">
        <v>0</v>
      </c>
      <c r="L11" s="137">
        <v>0</v>
      </c>
      <c r="M11" s="137">
        <v>2</v>
      </c>
      <c r="N11" s="137">
        <v>0</v>
      </c>
      <c r="O11" s="96">
        <f>SUM(C11:N11)</f>
        <v>132</v>
      </c>
      <c r="P11" s="38"/>
      <c r="Q11" s="15"/>
      <c r="R11" s="15"/>
      <c r="S11" s="97"/>
      <c r="T11" s="97"/>
      <c r="U11" s="97"/>
      <c r="V11" s="97"/>
      <c r="W11" s="97"/>
      <c r="X11" s="97"/>
    </row>
    <row r="12" spans="1:24" s="98" customFormat="1" ht="16.5" customHeight="1" x14ac:dyDescent="0.25">
      <c r="A12" s="94"/>
      <c r="B12" s="130" t="s">
        <v>48</v>
      </c>
      <c r="C12" s="136">
        <v>21968</v>
      </c>
      <c r="D12" s="136">
        <v>21600</v>
      </c>
      <c r="E12" s="137">
        <v>21700</v>
      </c>
      <c r="F12" s="137">
        <v>21803</v>
      </c>
      <c r="G12" s="137">
        <v>21967</v>
      </c>
      <c r="H12" s="137">
        <v>21968</v>
      </c>
      <c r="I12" s="137">
        <v>21968</v>
      </c>
      <c r="J12" s="137">
        <v>21968</v>
      </c>
      <c r="K12" s="137">
        <v>21968</v>
      </c>
      <c r="L12" s="137">
        <v>21968</v>
      </c>
      <c r="M12" s="137">
        <v>21968</v>
      </c>
      <c r="N12" s="137">
        <v>21968</v>
      </c>
      <c r="O12" s="134" t="s">
        <v>87</v>
      </c>
      <c r="P12" s="38"/>
      <c r="Q12" s="15"/>
      <c r="R12" s="15"/>
      <c r="S12" s="63"/>
      <c r="T12" s="63"/>
      <c r="U12" s="63"/>
      <c r="V12" s="63"/>
      <c r="W12" s="63"/>
      <c r="X12" s="63"/>
    </row>
    <row r="13" spans="1:24" s="98" customFormat="1" ht="16.5" customHeight="1" x14ac:dyDescent="0.25">
      <c r="A13" s="94"/>
      <c r="B13" s="130" t="s">
        <v>49</v>
      </c>
      <c r="C13" s="136">
        <v>96710</v>
      </c>
      <c r="D13" s="136">
        <v>14344</v>
      </c>
      <c r="E13" s="137">
        <v>5691</v>
      </c>
      <c r="F13" s="137">
        <v>16965</v>
      </c>
      <c r="G13" s="137">
        <v>9442</v>
      </c>
      <c r="H13" s="137">
        <v>8950</v>
      </c>
      <c r="I13" s="137">
        <v>9764</v>
      </c>
      <c r="J13" s="137">
        <v>3989</v>
      </c>
      <c r="K13" s="137">
        <v>1887</v>
      </c>
      <c r="L13" s="137">
        <v>2780</v>
      </c>
      <c r="M13" s="137">
        <v>3099</v>
      </c>
      <c r="N13" s="137">
        <v>3510</v>
      </c>
      <c r="O13" s="96">
        <f>SUM(C13:N13)</f>
        <v>177131</v>
      </c>
      <c r="P13" s="38"/>
      <c r="Q13" s="15"/>
      <c r="R13" s="15"/>
      <c r="S13" s="63"/>
      <c r="T13" s="63"/>
      <c r="U13" s="63"/>
      <c r="V13" s="63"/>
      <c r="W13" s="63"/>
      <c r="X13" s="63"/>
    </row>
    <row r="14" spans="1:24" s="98" customFormat="1" ht="16.5" customHeight="1" thickBot="1" x14ac:dyDescent="0.3">
      <c r="A14" s="94"/>
      <c r="B14" s="131" t="s">
        <v>50</v>
      </c>
      <c r="C14" s="138">
        <v>1594</v>
      </c>
      <c r="D14" s="138">
        <v>475</v>
      </c>
      <c r="E14" s="139">
        <v>213</v>
      </c>
      <c r="F14" s="139">
        <v>351</v>
      </c>
      <c r="G14" s="139">
        <v>435</v>
      </c>
      <c r="H14" s="139">
        <v>535</v>
      </c>
      <c r="I14" s="139">
        <v>593</v>
      </c>
      <c r="J14" s="139">
        <v>141</v>
      </c>
      <c r="K14" s="139">
        <v>64</v>
      </c>
      <c r="L14" s="139">
        <v>70</v>
      </c>
      <c r="M14" s="139">
        <v>58</v>
      </c>
      <c r="N14" s="139">
        <v>186</v>
      </c>
      <c r="O14" s="132">
        <f>SUM(C14:N14)</f>
        <v>4715</v>
      </c>
      <c r="P14" s="99"/>
      <c r="Q14" s="15"/>
      <c r="R14" s="15"/>
      <c r="S14" s="63"/>
      <c r="T14" s="63"/>
      <c r="U14" s="63"/>
      <c r="V14" s="63"/>
      <c r="W14" s="63"/>
      <c r="X14" s="63"/>
    </row>
    <row r="15" spans="1:24" s="98" customFormat="1" ht="9.75" customHeight="1" x14ac:dyDescent="0.25">
      <c r="A15" s="94"/>
      <c r="B15" s="142" t="s">
        <v>60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96"/>
      <c r="P15" s="38"/>
      <c r="Q15" s="15"/>
      <c r="R15" s="15"/>
      <c r="S15" s="63"/>
      <c r="T15" s="63"/>
      <c r="U15" s="63"/>
      <c r="V15" s="63"/>
      <c r="W15" s="63"/>
      <c r="X15" s="63"/>
    </row>
    <row r="16" spans="1:24" s="98" customFormat="1" ht="9.75" customHeight="1" x14ac:dyDescent="0.25">
      <c r="A16" s="94"/>
      <c r="B16" s="142" t="s">
        <v>51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96"/>
      <c r="P16" s="38"/>
      <c r="Q16" s="15"/>
      <c r="R16" s="15"/>
      <c r="S16" s="63"/>
      <c r="T16" s="63"/>
      <c r="U16" s="63"/>
      <c r="V16" s="63"/>
      <c r="W16" s="63"/>
      <c r="X16" s="63"/>
    </row>
    <row r="17" spans="1:24" s="98" customFormat="1" ht="9.75" customHeight="1" x14ac:dyDescent="0.25">
      <c r="A17" s="94"/>
      <c r="B17" s="143" t="s">
        <v>55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96"/>
      <c r="P17" s="38"/>
      <c r="Q17" s="15"/>
      <c r="R17" s="15"/>
      <c r="S17" s="63"/>
      <c r="T17" s="63"/>
      <c r="U17" s="63"/>
      <c r="V17" s="63"/>
      <c r="W17" s="63"/>
      <c r="X17" s="63"/>
    </row>
    <row r="18" spans="1:24" s="98" customFormat="1" ht="14.25" customHeight="1" x14ac:dyDescent="0.25">
      <c r="A18" s="94"/>
      <c r="B18" s="140"/>
      <c r="C18" s="103">
        <f t="shared" ref="C18:N18" si="0">+C14/C11</f>
        <v>99.625</v>
      </c>
      <c r="D18" s="103">
        <f t="shared" si="0"/>
        <v>18.26923076923077</v>
      </c>
      <c r="E18" s="103">
        <f t="shared" si="0"/>
        <v>17.75</v>
      </c>
      <c r="F18" s="103">
        <f t="shared" si="0"/>
        <v>13.5</v>
      </c>
      <c r="G18" s="103">
        <f t="shared" si="0"/>
        <v>18.125</v>
      </c>
      <c r="H18" s="103">
        <f t="shared" si="0"/>
        <v>25.476190476190474</v>
      </c>
      <c r="I18" s="103">
        <f t="shared" si="0"/>
        <v>118.6</v>
      </c>
      <c r="J18" s="103" t="e">
        <f t="shared" si="0"/>
        <v>#DIV/0!</v>
      </c>
      <c r="K18" s="103" t="e">
        <f t="shared" si="0"/>
        <v>#DIV/0!</v>
      </c>
      <c r="L18" s="103" t="e">
        <f t="shared" si="0"/>
        <v>#DIV/0!</v>
      </c>
      <c r="M18" s="103">
        <f t="shared" si="0"/>
        <v>29</v>
      </c>
      <c r="N18" s="103" t="e">
        <f t="shared" si="0"/>
        <v>#DIV/0!</v>
      </c>
      <c r="O18" s="96"/>
      <c r="P18" s="38"/>
      <c r="Q18" s="15"/>
      <c r="R18" s="15"/>
      <c r="S18" s="63"/>
      <c r="T18" s="63"/>
      <c r="U18" s="63"/>
      <c r="V18" s="63"/>
      <c r="W18" s="63"/>
      <c r="X18" s="63"/>
    </row>
    <row r="19" spans="1:24" s="98" customFormat="1" ht="6" customHeight="1" x14ac:dyDescent="0.25">
      <c r="A19" s="94"/>
      <c r="B19" s="102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04"/>
      <c r="P19" s="38"/>
      <c r="Q19" s="15"/>
      <c r="R19" s="15"/>
      <c r="S19" s="63"/>
      <c r="T19" s="63"/>
      <c r="U19" s="63"/>
      <c r="V19" s="63"/>
      <c r="W19" s="63"/>
      <c r="X19" s="63"/>
    </row>
    <row r="20" spans="1:24" s="98" customFormat="1" x14ac:dyDescent="0.25">
      <c r="A20" s="94"/>
      <c r="B20" s="10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38"/>
      <c r="Q20" s="15"/>
      <c r="R20" s="15"/>
      <c r="S20" s="63"/>
      <c r="T20" s="63"/>
      <c r="U20" s="63"/>
      <c r="V20" s="63"/>
      <c r="W20" s="63"/>
      <c r="X20" s="63"/>
    </row>
    <row r="21" spans="1:24" s="98" customFormat="1" x14ac:dyDescent="0.25">
      <c r="A21" s="94"/>
      <c r="B21" s="10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38"/>
      <c r="Q21" s="15"/>
      <c r="R21" s="15"/>
      <c r="S21" s="63"/>
      <c r="T21" s="63"/>
      <c r="U21" s="63"/>
      <c r="V21" s="63"/>
      <c r="W21" s="63"/>
      <c r="X21" s="63"/>
    </row>
    <row r="22" spans="1:24" s="98" customFormat="1" x14ac:dyDescent="0.25">
      <c r="A22" s="94"/>
      <c r="B22" s="10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38"/>
      <c r="Q22" s="15"/>
      <c r="R22" s="15"/>
      <c r="S22" s="63"/>
      <c r="T22" s="63"/>
      <c r="U22" s="63"/>
      <c r="V22" s="63"/>
      <c r="W22" s="63"/>
      <c r="X22" s="63"/>
    </row>
    <row r="23" spans="1:24" s="98" customFormat="1" x14ac:dyDescent="0.25">
      <c r="A23" s="94"/>
      <c r="B23" s="10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8"/>
      <c r="P23" s="38"/>
      <c r="Q23" s="15"/>
      <c r="R23" s="15"/>
      <c r="S23" s="63"/>
      <c r="T23" s="63"/>
      <c r="U23" s="63"/>
      <c r="V23" s="63"/>
      <c r="W23" s="63"/>
      <c r="X23" s="63"/>
    </row>
    <row r="24" spans="1:24" s="98" customFormat="1" x14ac:dyDescent="0.25">
      <c r="A24" s="94"/>
      <c r="B24" s="109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8"/>
      <c r="P24" s="38"/>
      <c r="Q24" s="15"/>
      <c r="R24" s="15"/>
      <c r="S24" s="63"/>
      <c r="T24" s="63"/>
      <c r="U24" s="63"/>
      <c r="V24" s="63"/>
      <c r="W24" s="63"/>
      <c r="X24" s="63"/>
    </row>
    <row r="25" spans="1:24" s="98" customFormat="1" x14ac:dyDescent="0.25">
      <c r="A25" s="94"/>
      <c r="B25" s="109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  <c r="P25" s="38"/>
      <c r="Q25" s="15"/>
      <c r="R25" s="15"/>
      <c r="S25" s="97"/>
      <c r="T25" s="97"/>
      <c r="U25" s="97"/>
      <c r="V25" s="97"/>
      <c r="W25" s="97"/>
      <c r="X25" s="97"/>
    </row>
    <row r="26" spans="1:24" s="98" customFormat="1" x14ac:dyDescent="0.25">
      <c r="A26" s="94"/>
      <c r="B26" s="102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96"/>
      <c r="P26" s="38"/>
      <c r="Q26" s="15"/>
      <c r="R26" s="15"/>
      <c r="S26" s="97"/>
      <c r="T26" s="97"/>
      <c r="U26" s="97"/>
      <c r="V26" s="97"/>
      <c r="W26" s="97"/>
      <c r="X26" s="97"/>
    </row>
    <row r="27" spans="1:24" s="98" customFormat="1" x14ac:dyDescent="0.25">
      <c r="A27" s="94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96"/>
      <c r="P27" s="38"/>
      <c r="Q27" s="15"/>
      <c r="R27" s="15"/>
      <c r="S27" s="97"/>
      <c r="T27" s="97"/>
      <c r="U27" s="97"/>
      <c r="V27" s="97"/>
      <c r="W27" s="97"/>
      <c r="X27" s="97"/>
    </row>
    <row r="28" spans="1:24" s="63" customFormat="1" x14ac:dyDescent="0.25">
      <c r="A28" s="111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96"/>
      <c r="P28" s="38"/>
      <c r="Q28" s="15"/>
      <c r="R28" s="15"/>
      <c r="S28" s="97"/>
      <c r="T28" s="97"/>
      <c r="U28" s="97"/>
      <c r="V28" s="97"/>
      <c r="W28" s="97"/>
      <c r="X28" s="97"/>
    </row>
    <row r="29" spans="1:24" s="113" customFormat="1" x14ac:dyDescent="0.25">
      <c r="A29" s="112"/>
      <c r="B29" s="102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96"/>
      <c r="P29" s="38"/>
      <c r="Q29" s="15"/>
      <c r="R29" s="15"/>
      <c r="S29" s="97"/>
      <c r="T29" s="97"/>
      <c r="U29" s="97"/>
      <c r="V29" s="97"/>
      <c r="W29" s="97"/>
      <c r="X29" s="97"/>
    </row>
    <row r="30" spans="1:24" x14ac:dyDescent="0.25">
      <c r="A30" s="8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96"/>
      <c r="P30" s="38"/>
    </row>
    <row r="31" spans="1:24" x14ac:dyDescent="0.25">
      <c r="A31" s="8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96"/>
      <c r="P31" s="38"/>
    </row>
    <row r="32" spans="1:24" x14ac:dyDescent="0.25">
      <c r="A32" s="8"/>
      <c r="B32" s="102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96"/>
      <c r="P32" s="38"/>
    </row>
    <row r="33" spans="1:24" x14ac:dyDescent="0.25">
      <c r="A33" s="8"/>
      <c r="B33" s="109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96"/>
      <c r="P33" s="38"/>
    </row>
    <row r="34" spans="1:24" x14ac:dyDescent="0.25">
      <c r="A34" s="8"/>
      <c r="B34" s="109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96"/>
      <c r="P34" s="38"/>
    </row>
    <row r="35" spans="1:24" x14ac:dyDescent="0.25">
      <c r="A35" s="8"/>
      <c r="B35" s="100"/>
      <c r="C35" s="27"/>
      <c r="D35" s="28"/>
      <c r="E35" s="29"/>
      <c r="F35" s="8"/>
      <c r="G35" s="8"/>
      <c r="H35" s="28"/>
      <c r="I35" s="28"/>
      <c r="J35" s="28"/>
      <c r="K35" s="28"/>
      <c r="L35" s="28"/>
      <c r="M35" s="28"/>
      <c r="N35" s="28"/>
      <c r="O35" s="8"/>
      <c r="P35" s="8"/>
    </row>
    <row r="36" spans="1:24" ht="24.75" customHeight="1" x14ac:dyDescent="0.25">
      <c r="A36" s="8"/>
      <c r="B36" s="27"/>
      <c r="C36" s="27"/>
      <c r="D36" s="28"/>
      <c r="E36" s="29"/>
      <c r="F36" s="8"/>
      <c r="G36" s="8"/>
      <c r="H36" s="28"/>
      <c r="I36" s="28"/>
      <c r="J36" s="28"/>
      <c r="K36" s="28"/>
      <c r="L36" s="28"/>
      <c r="M36" s="28"/>
      <c r="N36" s="28"/>
      <c r="O36" s="8"/>
      <c r="P36" s="8"/>
    </row>
    <row r="37" spans="1:24" s="15" customFormat="1" x14ac:dyDescent="0.25">
      <c r="A37" s="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8"/>
      <c r="P37" s="8"/>
      <c r="S37" s="49"/>
      <c r="T37" s="49"/>
      <c r="U37" s="49"/>
      <c r="V37" s="49"/>
      <c r="W37" s="49"/>
      <c r="X37" s="49"/>
    </row>
    <row r="38" spans="1:24" s="15" customFormat="1" x14ac:dyDescent="0.25">
      <c r="A38" s="8"/>
      <c r="B38" s="27"/>
      <c r="C38" s="27"/>
      <c r="D38" s="27"/>
      <c r="E38" s="3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S38" s="49"/>
      <c r="T38" s="49"/>
      <c r="U38" s="49"/>
      <c r="V38" s="49"/>
      <c r="W38" s="49"/>
      <c r="X38" s="49"/>
    </row>
    <row r="39" spans="1:24" s="1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S39" s="49"/>
      <c r="T39" s="49"/>
      <c r="U39" s="49"/>
      <c r="V39" s="49"/>
      <c r="W39" s="49"/>
      <c r="X39" s="49"/>
    </row>
    <row r="40" spans="1:24" s="15" customForma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8"/>
      <c r="P40" s="8"/>
      <c r="S40" s="49"/>
      <c r="T40" s="49"/>
      <c r="U40" s="49"/>
      <c r="V40" s="49"/>
      <c r="W40" s="49"/>
      <c r="X40" s="49"/>
    </row>
    <row r="41" spans="1:24" s="15" customFormat="1" x14ac:dyDescent="0.25">
      <c r="A41" s="8"/>
      <c r="B41" s="16"/>
      <c r="C41" s="16"/>
      <c r="D41" s="16"/>
      <c r="E41" s="3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S41" s="49"/>
      <c r="T41" s="49"/>
      <c r="U41" s="49"/>
      <c r="V41" s="49"/>
      <c r="W41" s="49"/>
      <c r="X41" s="49"/>
    </row>
    <row r="42" spans="1:24" s="15" customFormat="1" ht="16.5" customHeight="1" x14ac:dyDescent="0.25">
      <c r="A42" s="8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8"/>
      <c r="P42" s="8"/>
      <c r="S42" s="49"/>
      <c r="T42" s="49"/>
      <c r="U42" s="49"/>
      <c r="V42" s="49"/>
      <c r="W42" s="49"/>
      <c r="X42" s="49"/>
    </row>
    <row r="43" spans="1:24" s="15" customFormat="1" x14ac:dyDescent="0.25">
      <c r="A43" s="8"/>
      <c r="B43" s="27"/>
      <c r="C43" s="27"/>
      <c r="D43" s="28"/>
      <c r="E43" s="29"/>
      <c r="F43" s="8"/>
      <c r="G43" s="8"/>
      <c r="H43" s="28"/>
      <c r="I43" s="28"/>
      <c r="J43" s="28"/>
      <c r="K43" s="28"/>
      <c r="L43" s="28"/>
      <c r="M43" s="28"/>
      <c r="N43" s="28"/>
      <c r="O43" s="8"/>
      <c r="P43" s="8"/>
      <c r="S43" s="49"/>
      <c r="T43" s="49"/>
      <c r="U43" s="49"/>
      <c r="V43" s="49"/>
      <c r="W43" s="49"/>
      <c r="X43" s="49"/>
    </row>
    <row r="44" spans="1:24" s="15" customFormat="1" x14ac:dyDescent="0.25">
      <c r="A44" s="8"/>
      <c r="B44" s="27"/>
      <c r="C44" s="27"/>
      <c r="D44" s="28"/>
      <c r="E44" s="29"/>
      <c r="F44" s="8"/>
      <c r="G44" s="8"/>
      <c r="H44" s="28"/>
      <c r="I44" s="28"/>
      <c r="J44" s="28"/>
      <c r="K44" s="28"/>
      <c r="L44" s="28"/>
      <c r="M44" s="28"/>
      <c r="N44" s="28"/>
      <c r="O44" s="8"/>
      <c r="P44" s="8"/>
      <c r="S44" s="49"/>
      <c r="T44" s="49"/>
      <c r="U44" s="49"/>
      <c r="V44" s="49"/>
      <c r="W44" s="49"/>
      <c r="X44" s="49"/>
    </row>
    <row r="45" spans="1:24" s="15" customFormat="1" x14ac:dyDescent="0.25">
      <c r="A45" s="8"/>
      <c r="B45" s="27"/>
      <c r="C45" s="27"/>
      <c r="D45" s="28"/>
      <c r="E45" s="29"/>
      <c r="F45" s="8"/>
      <c r="G45" s="8"/>
      <c r="H45" s="28"/>
      <c r="I45" s="28"/>
      <c r="J45" s="28"/>
      <c r="K45" s="28"/>
      <c r="L45" s="28"/>
      <c r="M45" s="28"/>
      <c r="N45" s="28"/>
      <c r="O45" s="8"/>
      <c r="P45" s="8"/>
      <c r="S45" s="49"/>
      <c r="T45" s="49"/>
      <c r="U45" s="49"/>
      <c r="V45" s="49"/>
      <c r="W45" s="49"/>
      <c r="X45" s="49"/>
    </row>
    <row r="46" spans="1:24" s="15" customFormat="1" x14ac:dyDescent="0.25">
      <c r="A46" s="8"/>
      <c r="B46" s="27"/>
      <c r="C46" s="27"/>
      <c r="D46" s="28"/>
      <c r="E46" s="29"/>
      <c r="F46" s="8"/>
      <c r="G46" s="8"/>
      <c r="H46" s="28"/>
      <c r="I46" s="28"/>
      <c r="J46" s="28"/>
      <c r="K46" s="28"/>
      <c r="L46" s="28"/>
      <c r="M46" s="28"/>
      <c r="N46" s="28"/>
      <c r="O46" s="8"/>
      <c r="P46" s="8"/>
      <c r="S46" s="49"/>
      <c r="T46" s="49"/>
      <c r="U46" s="49"/>
      <c r="V46" s="49"/>
      <c r="W46" s="49"/>
      <c r="X46" s="49"/>
    </row>
    <row r="47" spans="1:24" s="15" customFormat="1" x14ac:dyDescent="0.25">
      <c r="A47" s="8"/>
      <c r="B47" s="27"/>
      <c r="C47" s="27"/>
      <c r="D47" s="28"/>
      <c r="E47" s="29"/>
      <c r="F47" s="8"/>
      <c r="G47" s="8"/>
      <c r="H47" s="28"/>
      <c r="I47" s="28"/>
      <c r="J47" s="28"/>
      <c r="K47" s="28"/>
      <c r="L47" s="28"/>
      <c r="M47" s="28"/>
      <c r="N47" s="28"/>
      <c r="O47" s="8"/>
      <c r="P47" s="8"/>
      <c r="S47" s="49"/>
      <c r="T47" s="49"/>
      <c r="U47" s="49"/>
      <c r="V47" s="49"/>
      <c r="W47" s="49"/>
      <c r="X47" s="49"/>
    </row>
    <row r="48" spans="1:24" s="15" customFormat="1" x14ac:dyDescent="0.25">
      <c r="A48" s="8"/>
      <c r="B48" s="27"/>
      <c r="C48" s="27"/>
      <c r="D48" s="28"/>
      <c r="E48" s="29"/>
      <c r="F48" s="8"/>
      <c r="G48" s="8"/>
      <c r="H48" s="28"/>
      <c r="I48" s="28"/>
      <c r="J48" s="28"/>
      <c r="K48" s="28"/>
      <c r="L48" s="28"/>
      <c r="M48" s="28"/>
      <c r="N48" s="28"/>
      <c r="O48" s="8"/>
      <c r="P48" s="8"/>
      <c r="S48" s="49"/>
      <c r="T48" s="49"/>
      <c r="U48" s="49"/>
      <c r="V48" s="49"/>
      <c r="W48" s="49"/>
      <c r="X48" s="49"/>
    </row>
    <row r="49" spans="1:24" s="15" customFormat="1" x14ac:dyDescent="0.25">
      <c r="A49" s="8"/>
      <c r="B49" s="27"/>
      <c r="C49" s="27"/>
      <c r="D49" s="28"/>
      <c r="E49" s="29"/>
      <c r="F49" s="8"/>
      <c r="G49" s="8"/>
      <c r="H49" s="28"/>
      <c r="I49" s="28"/>
      <c r="J49" s="28"/>
      <c r="K49" s="28"/>
      <c r="L49" s="28"/>
      <c r="M49" s="28"/>
      <c r="N49" s="28"/>
      <c r="O49" s="8"/>
      <c r="P49" s="8"/>
      <c r="S49" s="49"/>
      <c r="T49" s="49"/>
      <c r="U49" s="49"/>
      <c r="V49" s="49"/>
      <c r="W49" s="49"/>
      <c r="X49" s="49"/>
    </row>
    <row r="50" spans="1:24" s="15" customFormat="1" x14ac:dyDescent="0.25">
      <c r="A50" s="8"/>
      <c r="B50" s="27"/>
      <c r="C50" s="27"/>
      <c r="D50" s="28"/>
      <c r="E50" s="29"/>
      <c r="F50" s="8"/>
      <c r="G50" s="8"/>
      <c r="H50" s="28"/>
      <c r="I50" s="28"/>
      <c r="J50" s="28"/>
      <c r="K50" s="28"/>
      <c r="L50" s="28"/>
      <c r="M50" s="28"/>
      <c r="N50" s="28"/>
      <c r="O50" s="8"/>
      <c r="P50" s="8"/>
      <c r="S50" s="49"/>
      <c r="T50" s="49"/>
      <c r="U50" s="49"/>
      <c r="V50" s="49"/>
      <c r="W50" s="49"/>
      <c r="X50" s="49"/>
    </row>
    <row r="51" spans="1:24" s="15" customFormat="1" x14ac:dyDescent="0.25">
      <c r="A51" s="8"/>
      <c r="B51" s="27"/>
      <c r="C51" s="27"/>
      <c r="D51" s="28"/>
      <c r="E51" s="29"/>
      <c r="F51" s="8"/>
      <c r="G51" s="8"/>
      <c r="H51" s="28"/>
      <c r="I51" s="28"/>
      <c r="J51" s="28"/>
      <c r="K51" s="28"/>
      <c r="L51" s="28"/>
      <c r="M51" s="28"/>
      <c r="N51" s="28"/>
      <c r="O51" s="8"/>
      <c r="P51" s="8"/>
      <c r="S51" s="49"/>
      <c r="T51" s="49"/>
      <c r="U51" s="49"/>
      <c r="V51" s="49"/>
      <c r="W51" s="49"/>
      <c r="X51" s="49"/>
    </row>
    <row r="52" spans="1:24" s="15" customFormat="1" x14ac:dyDescent="0.25">
      <c r="A52" s="8"/>
      <c r="B52" s="27"/>
      <c r="C52" s="27"/>
      <c r="D52" s="28"/>
      <c r="E52" s="29"/>
      <c r="F52" s="8"/>
      <c r="G52" s="8"/>
      <c r="H52" s="28"/>
      <c r="I52" s="28"/>
      <c r="J52" s="28"/>
      <c r="K52" s="28"/>
      <c r="L52" s="28"/>
      <c r="M52" s="28"/>
      <c r="N52" s="28"/>
      <c r="O52" s="8"/>
      <c r="P52" s="8"/>
      <c r="S52" s="49"/>
      <c r="T52" s="49"/>
      <c r="U52" s="49"/>
      <c r="V52" s="49"/>
      <c r="W52" s="49"/>
      <c r="X52" s="49"/>
    </row>
    <row r="53" spans="1:24" s="15" customFormat="1" x14ac:dyDescent="0.25">
      <c r="A53" s="8"/>
      <c r="B53" s="27"/>
      <c r="C53" s="27"/>
      <c r="D53" s="28"/>
      <c r="E53" s="29"/>
      <c r="F53" s="8"/>
      <c r="G53" s="8"/>
      <c r="H53" s="28"/>
      <c r="I53" s="28"/>
      <c r="J53" s="28"/>
      <c r="K53" s="28"/>
      <c r="L53" s="28"/>
      <c r="M53" s="28"/>
      <c r="N53" s="28"/>
      <c r="O53" s="8"/>
      <c r="P53" s="8"/>
      <c r="S53" s="49"/>
      <c r="T53" s="49"/>
      <c r="U53" s="49"/>
      <c r="V53" s="49"/>
      <c r="W53" s="49"/>
      <c r="X53" s="49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7" orientation="portrait" r:id="rId1"/>
  <headerFooter>
    <oddFooter>&amp;R&amp;"Source Sans Pro,Normal"&amp;9Servicio de Información y Difusión. &amp;"Source Sans Pro,Negrita"Año 2024 |&amp;P</oddFooter>
  </headerFooter>
  <ignoredErrors>
    <ignoredError sqref="B18:N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E909-0585-4B3D-A9A7-F5F7C79C7F48}">
  <dimension ref="A1:IU54"/>
  <sheetViews>
    <sheetView zoomScaleNormal="100" workbookViewId="0"/>
  </sheetViews>
  <sheetFormatPr baseColWidth="10" defaultColWidth="8.7109375" defaultRowHeight="14.25" x14ac:dyDescent="0.25"/>
  <cols>
    <col min="1" max="1" width="5.28515625" style="15" customWidth="1"/>
    <col min="2" max="2" width="7.85546875" style="15" customWidth="1"/>
    <col min="3" max="3" width="15.28515625" style="15" customWidth="1"/>
    <col min="4" max="4" width="8.5703125" style="15" customWidth="1"/>
    <col min="5" max="5" width="5.42578125" style="15" customWidth="1"/>
    <col min="6" max="6" width="6.85546875" style="15" customWidth="1"/>
    <col min="7" max="7" width="9.85546875" style="15" customWidth="1"/>
    <col min="8" max="8" width="2.42578125" style="15" customWidth="1"/>
    <col min="9" max="9" width="12.85546875" style="91" customWidth="1"/>
    <col min="10" max="10" width="3.5703125" style="15" customWidth="1"/>
    <col min="11" max="11" width="18" style="91" customWidth="1"/>
    <col min="12" max="12" width="5.28515625" style="15" customWidth="1"/>
    <col min="13" max="16384" width="8.7109375" style="15"/>
  </cols>
  <sheetData>
    <row r="1" spans="1:255" ht="18.75" customHeight="1" x14ac:dyDescent="0.25">
      <c r="A1" s="8"/>
      <c r="B1" s="8"/>
      <c r="C1" s="8"/>
      <c r="D1" s="8"/>
      <c r="E1" s="8"/>
      <c r="F1" s="8"/>
      <c r="G1" s="8"/>
      <c r="H1" s="8"/>
      <c r="I1" s="73"/>
      <c r="J1" s="8"/>
      <c r="K1" s="73"/>
      <c r="L1" s="8"/>
    </row>
    <row r="2" spans="1:255" ht="21.75" customHeight="1" x14ac:dyDescent="0.25">
      <c r="A2" s="8"/>
      <c r="B2" s="8"/>
      <c r="C2" s="8"/>
      <c r="D2" s="8"/>
      <c r="E2" s="8"/>
      <c r="F2" s="8"/>
      <c r="G2" s="8"/>
      <c r="H2" s="8"/>
      <c r="I2" s="73"/>
      <c r="J2" s="8"/>
      <c r="K2" s="73"/>
      <c r="L2" s="8"/>
    </row>
    <row r="3" spans="1:255" ht="15.75" customHeight="1" x14ac:dyDescent="0.25">
      <c r="A3" s="8"/>
      <c r="B3" s="8"/>
      <c r="C3" s="8"/>
      <c r="D3" s="8"/>
      <c r="E3" s="8"/>
      <c r="F3" s="8"/>
      <c r="G3" s="8"/>
      <c r="H3" s="8"/>
      <c r="I3" s="73"/>
      <c r="J3" s="8"/>
      <c r="K3" s="73"/>
      <c r="L3" s="8"/>
    </row>
    <row r="4" spans="1:255" ht="15.75" customHeight="1" x14ac:dyDescent="0.25">
      <c r="A4" s="8"/>
      <c r="B4" s="8"/>
      <c r="C4" s="8"/>
      <c r="D4" s="8"/>
      <c r="E4" s="8"/>
      <c r="F4" s="8"/>
      <c r="G4" s="8"/>
      <c r="H4" s="8"/>
      <c r="I4" s="73"/>
      <c r="J4" s="8"/>
      <c r="K4" s="73"/>
      <c r="L4" s="8"/>
    </row>
    <row r="5" spans="1:255" x14ac:dyDescent="0.25">
      <c r="A5" s="8"/>
      <c r="B5" s="8"/>
      <c r="C5" s="8"/>
      <c r="D5" s="8"/>
      <c r="E5" s="8"/>
      <c r="F5" s="8"/>
      <c r="G5" s="8"/>
      <c r="H5" s="8"/>
      <c r="I5" s="73"/>
      <c r="J5" s="8"/>
      <c r="K5" s="73"/>
      <c r="L5" s="8"/>
    </row>
    <row r="6" spans="1:255" ht="3.75" customHeight="1" x14ac:dyDescent="0.25">
      <c r="A6" s="8"/>
      <c r="B6" s="8"/>
      <c r="C6" s="8"/>
      <c r="D6" s="8"/>
      <c r="E6" s="8"/>
      <c r="F6" s="8"/>
      <c r="G6" s="8"/>
      <c r="H6" s="8"/>
      <c r="I6" s="73"/>
      <c r="J6" s="8"/>
      <c r="K6" s="73"/>
      <c r="L6" s="8"/>
    </row>
    <row r="7" spans="1:255" x14ac:dyDescent="0.25">
      <c r="A7" s="8"/>
      <c r="B7" s="149" t="s">
        <v>5</v>
      </c>
      <c r="C7" s="149"/>
      <c r="D7" s="149"/>
      <c r="E7" s="149"/>
      <c r="F7" s="149"/>
      <c r="G7" s="149"/>
      <c r="H7" s="149"/>
      <c r="I7" s="149"/>
      <c r="J7" s="149"/>
      <c r="K7" s="149"/>
      <c r="L7" s="8"/>
    </row>
    <row r="8" spans="1:255" x14ac:dyDescent="0.25">
      <c r="A8" s="8"/>
      <c r="B8" s="14" t="s">
        <v>106</v>
      </c>
      <c r="C8" s="13"/>
      <c r="D8" s="13"/>
      <c r="E8" s="13"/>
      <c r="F8" s="13"/>
      <c r="G8" s="13"/>
      <c r="H8" s="13"/>
      <c r="I8" s="74"/>
      <c r="J8" s="13"/>
      <c r="K8" s="74"/>
      <c r="L8" s="8"/>
    </row>
    <row r="9" spans="1:255" x14ac:dyDescent="0.25">
      <c r="A9" s="8"/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8"/>
    </row>
    <row r="10" spans="1:255" x14ac:dyDescent="0.25">
      <c r="A10" s="8"/>
      <c r="B10" s="8"/>
      <c r="C10" s="8"/>
      <c r="D10" s="8"/>
      <c r="E10" s="8"/>
      <c r="F10" s="8"/>
      <c r="G10" s="8"/>
      <c r="H10" s="8"/>
      <c r="I10" s="73"/>
      <c r="J10" s="8"/>
      <c r="K10" s="73"/>
      <c r="L10" s="8"/>
    </row>
    <row r="11" spans="1:255" x14ac:dyDescent="0.25">
      <c r="A11" s="8"/>
      <c r="B11" s="9" t="s">
        <v>41</v>
      </c>
      <c r="C11" s="8"/>
      <c r="D11" s="8"/>
      <c r="E11" s="8"/>
      <c r="F11" s="8"/>
      <c r="G11" s="8"/>
      <c r="H11" s="8"/>
      <c r="I11" s="73"/>
      <c r="J11" s="8"/>
      <c r="K11" s="73"/>
      <c r="L11" s="8"/>
    </row>
    <row r="12" spans="1:255" ht="6" customHeight="1" x14ac:dyDescent="0.25">
      <c r="A12" s="8"/>
      <c r="B12" s="8"/>
      <c r="C12" s="8"/>
      <c r="D12" s="8"/>
      <c r="E12" s="8"/>
      <c r="F12" s="8"/>
      <c r="G12" s="8"/>
      <c r="H12" s="8"/>
      <c r="I12" s="73"/>
      <c r="J12" s="8"/>
      <c r="K12" s="73"/>
      <c r="L12" s="8"/>
    </row>
    <row r="13" spans="1:255" s="78" customFormat="1" ht="15.75" customHeight="1" thickBot="1" x14ac:dyDescent="0.3">
      <c r="A13" s="75"/>
      <c r="B13" s="76" t="s">
        <v>56</v>
      </c>
      <c r="C13" s="76"/>
      <c r="D13" s="76"/>
      <c r="E13" s="76"/>
      <c r="F13" s="76"/>
      <c r="G13" s="76"/>
      <c r="H13" s="76"/>
      <c r="I13" s="77" t="s">
        <v>42</v>
      </c>
      <c r="J13" s="76"/>
      <c r="K13" s="77" t="s">
        <v>43</v>
      </c>
      <c r="L13" s="7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s="78" customFormat="1" ht="15.75" customHeight="1" x14ac:dyDescent="0.25">
      <c r="A14" s="75"/>
      <c r="B14" s="144" t="s">
        <v>77</v>
      </c>
      <c r="C14" s="144"/>
      <c r="D14" s="144"/>
      <c r="E14" s="144"/>
      <c r="F14" s="144"/>
      <c r="G14" s="144"/>
      <c r="H14" s="144"/>
      <c r="I14" s="146" t="s">
        <v>78</v>
      </c>
      <c r="J14" s="144"/>
      <c r="K14" s="147">
        <v>3726</v>
      </c>
      <c r="L14" s="75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pans="1:255" s="78" customFormat="1" ht="15.75" customHeight="1" x14ac:dyDescent="0.25">
      <c r="A15" s="75"/>
      <c r="B15" s="79" t="s">
        <v>79</v>
      </c>
      <c r="C15" s="80"/>
      <c r="D15" s="80"/>
      <c r="E15" s="80"/>
      <c r="F15" s="80"/>
      <c r="G15" s="80"/>
      <c r="H15" s="79"/>
      <c r="I15" s="81" t="s">
        <v>80</v>
      </c>
      <c r="J15" s="79"/>
      <c r="K15" s="82">
        <v>5420</v>
      </c>
      <c r="L15" s="7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s="78" customFormat="1" ht="15.75" customHeight="1" x14ac:dyDescent="0.25">
      <c r="A16" s="75"/>
      <c r="B16" s="79"/>
      <c r="C16" s="79"/>
      <c r="D16" s="79"/>
      <c r="E16" s="79"/>
      <c r="F16" s="79"/>
      <c r="G16" s="79"/>
      <c r="H16" s="79"/>
      <c r="I16" s="81"/>
      <c r="J16" s="79"/>
      <c r="K16" s="82"/>
      <c r="L16" s="7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s="78" customFormat="1" ht="15.75" customHeight="1" thickBot="1" x14ac:dyDescent="0.3">
      <c r="A17" s="75"/>
      <c r="B17" s="76" t="s">
        <v>65</v>
      </c>
      <c r="C17" s="76"/>
      <c r="D17" s="76"/>
      <c r="E17" s="76"/>
      <c r="F17" s="76"/>
      <c r="G17" s="76"/>
      <c r="H17" s="76"/>
      <c r="I17" s="77" t="s">
        <v>42</v>
      </c>
      <c r="J17" s="76"/>
      <c r="K17" s="77" t="s">
        <v>43</v>
      </c>
      <c r="L17" s="7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5" s="90" customFormat="1" x14ac:dyDescent="0.25">
      <c r="A18" s="86"/>
      <c r="B18" s="144" t="s">
        <v>82</v>
      </c>
      <c r="C18" s="79"/>
      <c r="D18" s="86"/>
      <c r="E18" s="86"/>
      <c r="F18" s="86"/>
      <c r="G18" s="86"/>
      <c r="H18" s="86"/>
      <c r="I18" s="148">
        <v>45324</v>
      </c>
      <c r="J18" s="86"/>
      <c r="K18" s="145">
        <v>6</v>
      </c>
      <c r="L18" s="86"/>
    </row>
    <row r="19" spans="1:255" s="90" customFormat="1" x14ac:dyDescent="0.25">
      <c r="A19" s="86"/>
      <c r="B19" s="79" t="s">
        <v>83</v>
      </c>
      <c r="C19" s="79"/>
      <c r="D19" s="79"/>
      <c r="E19" s="79"/>
      <c r="F19" s="79"/>
      <c r="G19" s="79"/>
      <c r="H19" s="79"/>
      <c r="I19" s="85">
        <v>45415</v>
      </c>
      <c r="J19" s="79"/>
      <c r="K19" s="81">
        <v>42</v>
      </c>
      <c r="L19" s="86"/>
    </row>
    <row r="20" spans="1:255" s="83" customFormat="1" ht="15" customHeight="1" x14ac:dyDescent="0.25">
      <c r="A20" s="84"/>
      <c r="B20" s="79" t="s">
        <v>85</v>
      </c>
      <c r="C20" s="84"/>
      <c r="D20" s="84"/>
      <c r="E20" s="84"/>
      <c r="F20" s="84"/>
      <c r="G20" s="84"/>
      <c r="H20" s="84"/>
      <c r="I20" s="85">
        <v>45456</v>
      </c>
      <c r="J20" s="86"/>
      <c r="K20" s="87">
        <v>7</v>
      </c>
      <c r="L20" s="84"/>
    </row>
    <row r="21" spans="1:255" s="83" customFormat="1" x14ac:dyDescent="0.25">
      <c r="A21" s="84"/>
      <c r="B21" s="79" t="s">
        <v>84</v>
      </c>
      <c r="C21" s="79"/>
      <c r="D21" s="79"/>
      <c r="E21" s="79"/>
      <c r="F21" s="79"/>
      <c r="G21" s="79"/>
      <c r="H21" s="79"/>
      <c r="I21" s="85">
        <v>45470</v>
      </c>
      <c r="J21" s="79"/>
      <c r="K21" s="81">
        <v>149</v>
      </c>
      <c r="L21" s="80"/>
    </row>
    <row r="22" spans="1:255" s="83" customFormat="1" ht="15" customHeight="1" x14ac:dyDescent="0.25">
      <c r="A22" s="84"/>
      <c r="B22" s="79"/>
      <c r="C22" s="88"/>
      <c r="D22" s="88"/>
      <c r="E22" s="88"/>
      <c r="F22" s="88"/>
      <c r="G22" s="88"/>
      <c r="H22" s="88"/>
      <c r="I22" s="85"/>
      <c r="J22" s="89"/>
      <c r="K22" s="87"/>
      <c r="L22" s="84"/>
    </row>
    <row r="23" spans="1:255" s="78" customFormat="1" ht="15.75" customHeight="1" thickBot="1" x14ac:dyDescent="0.3">
      <c r="A23" s="75"/>
      <c r="B23" s="76" t="s">
        <v>44</v>
      </c>
      <c r="C23" s="76"/>
      <c r="D23" s="76"/>
      <c r="E23" s="76"/>
      <c r="F23" s="76"/>
      <c r="G23" s="76"/>
      <c r="H23" s="76"/>
      <c r="I23" s="77" t="s">
        <v>42</v>
      </c>
      <c r="J23" s="76"/>
      <c r="K23" s="77" t="s">
        <v>43</v>
      </c>
      <c r="L23" s="7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5" s="78" customFormat="1" ht="15.75" customHeight="1" x14ac:dyDescent="0.25">
      <c r="A24" s="75"/>
      <c r="B24" s="144" t="s">
        <v>67</v>
      </c>
      <c r="C24" s="79"/>
      <c r="D24" s="79"/>
      <c r="E24" s="79"/>
      <c r="F24" s="79"/>
      <c r="G24" s="79"/>
      <c r="H24" s="79"/>
      <c r="I24" s="85">
        <v>45302</v>
      </c>
      <c r="J24" s="79"/>
      <c r="K24" s="81">
        <v>98</v>
      </c>
      <c r="L24" s="7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x14ac:dyDescent="0.25">
      <c r="A25" s="8"/>
      <c r="B25" s="79" t="s">
        <v>64</v>
      </c>
      <c r="C25" s="79"/>
      <c r="D25" s="86"/>
      <c r="E25" s="86"/>
      <c r="F25" s="86"/>
      <c r="G25" s="86"/>
      <c r="H25" s="86"/>
      <c r="I25" s="145" t="s">
        <v>68</v>
      </c>
      <c r="J25" s="86"/>
      <c r="K25" s="145">
        <v>110</v>
      </c>
      <c r="L25" s="8"/>
    </row>
    <row r="26" spans="1:255" x14ac:dyDescent="0.25">
      <c r="A26" s="8"/>
      <c r="B26" s="79" t="s">
        <v>69</v>
      </c>
      <c r="C26" s="79"/>
      <c r="D26" s="79"/>
      <c r="E26" s="79"/>
      <c r="F26" s="79"/>
      <c r="G26" s="79"/>
      <c r="H26" s="79"/>
      <c r="I26" s="85" t="s">
        <v>70</v>
      </c>
      <c r="J26" s="79"/>
      <c r="K26" s="81">
        <v>44</v>
      </c>
      <c r="L26" s="8"/>
    </row>
    <row r="27" spans="1:255" s="83" customFormat="1" x14ac:dyDescent="0.25">
      <c r="A27" s="84"/>
      <c r="B27" s="79" t="s">
        <v>71</v>
      </c>
      <c r="C27" s="84"/>
      <c r="D27" s="84"/>
      <c r="E27" s="84"/>
      <c r="F27" s="84"/>
      <c r="G27" s="84"/>
      <c r="H27" s="84"/>
      <c r="I27" s="85" t="s">
        <v>72</v>
      </c>
      <c r="J27" s="84"/>
      <c r="K27" s="82">
        <v>22</v>
      </c>
      <c r="L27" s="84"/>
    </row>
    <row r="28" spans="1:255" s="83" customFormat="1" x14ac:dyDescent="0.25">
      <c r="A28" s="84"/>
      <c r="B28" s="79" t="s">
        <v>73</v>
      </c>
      <c r="C28" s="84"/>
      <c r="D28" s="84"/>
      <c r="E28" s="84"/>
      <c r="F28" s="84"/>
      <c r="G28" s="84"/>
      <c r="H28" s="84"/>
      <c r="I28" s="85" t="s">
        <v>72</v>
      </c>
      <c r="J28" s="84"/>
      <c r="K28" s="82">
        <v>22</v>
      </c>
      <c r="L28" s="84"/>
    </row>
    <row r="29" spans="1:255" s="83" customFormat="1" x14ac:dyDescent="0.25">
      <c r="A29" s="84"/>
      <c r="B29" s="79" t="s">
        <v>74</v>
      </c>
      <c r="C29" s="84"/>
      <c r="D29" s="84"/>
      <c r="E29" s="84"/>
      <c r="F29" s="84"/>
      <c r="G29" s="84"/>
      <c r="H29" s="84"/>
      <c r="I29" s="85">
        <v>45414</v>
      </c>
      <c r="J29" s="84"/>
      <c r="K29" s="82">
        <v>69</v>
      </c>
      <c r="L29" s="84"/>
    </row>
    <row r="30" spans="1:255" s="83" customFormat="1" x14ac:dyDescent="0.25">
      <c r="A30" s="84"/>
      <c r="B30" s="79" t="s">
        <v>75</v>
      </c>
      <c r="C30" s="84"/>
      <c r="D30" s="84"/>
      <c r="E30" s="84"/>
      <c r="F30" s="84"/>
      <c r="G30" s="84"/>
      <c r="H30" s="84"/>
      <c r="I30" s="85">
        <v>45449</v>
      </c>
      <c r="J30" s="84"/>
      <c r="K30" s="81">
        <v>49</v>
      </c>
      <c r="L30" s="84"/>
    </row>
    <row r="31" spans="1:255" x14ac:dyDescent="0.25">
      <c r="A31" s="8"/>
      <c r="B31" s="79" t="s">
        <v>76</v>
      </c>
      <c r="C31" s="79"/>
      <c r="D31" s="79"/>
      <c r="E31" s="79"/>
      <c r="F31" s="79"/>
      <c r="G31" s="79"/>
      <c r="H31" s="79"/>
      <c r="I31" s="85">
        <v>45456</v>
      </c>
      <c r="J31" s="79"/>
      <c r="K31" s="81">
        <v>53</v>
      </c>
      <c r="L31" s="8"/>
    </row>
    <row r="32" spans="1:255" s="83" customFormat="1" ht="15" customHeight="1" x14ac:dyDescent="0.25">
      <c r="A32" s="84"/>
      <c r="B32" s="79"/>
      <c r="C32" s="84"/>
      <c r="D32" s="84"/>
      <c r="E32" s="84"/>
      <c r="F32" s="84"/>
      <c r="G32" s="84"/>
      <c r="H32" s="84"/>
      <c r="I32" s="85"/>
      <c r="J32" s="84"/>
      <c r="K32" s="81"/>
      <c r="L32" s="84"/>
    </row>
    <row r="33" spans="1:12" s="83" customFormat="1" x14ac:dyDescent="0.25">
      <c r="A33" s="84"/>
      <c r="B33" s="79"/>
      <c r="C33" s="84"/>
      <c r="D33" s="84"/>
      <c r="E33" s="84"/>
      <c r="F33" s="84"/>
      <c r="G33" s="84"/>
      <c r="H33" s="84"/>
      <c r="I33" s="85"/>
      <c r="J33" s="86"/>
      <c r="K33" s="87"/>
      <c r="L33" s="84"/>
    </row>
    <row r="34" spans="1:12" s="83" customFormat="1" x14ac:dyDescent="0.25">
      <c r="A34" s="84"/>
      <c r="B34" s="79"/>
      <c r="C34" s="84"/>
      <c r="D34" s="84"/>
      <c r="E34" s="84"/>
      <c r="F34" s="84"/>
      <c r="G34" s="84"/>
      <c r="H34" s="84"/>
      <c r="I34" s="85"/>
      <c r="J34" s="84"/>
      <c r="K34" s="87"/>
      <c r="L34" s="84"/>
    </row>
    <row r="35" spans="1:12" s="83" customFormat="1" x14ac:dyDescent="0.25">
      <c r="A35" s="80"/>
      <c r="B35" s="79"/>
      <c r="C35" s="80"/>
      <c r="D35" s="80"/>
      <c r="E35" s="80"/>
      <c r="F35" s="80"/>
      <c r="G35" s="80"/>
      <c r="H35" s="80"/>
      <c r="I35" s="85"/>
      <c r="J35" s="80"/>
      <c r="K35" s="81"/>
      <c r="L35" s="80"/>
    </row>
    <row r="36" spans="1:12" s="83" customFormat="1" x14ac:dyDescent="0.25">
      <c r="A36" s="80"/>
      <c r="B36" s="79"/>
      <c r="C36" s="80"/>
      <c r="D36" s="80"/>
      <c r="E36" s="80"/>
      <c r="F36" s="80"/>
      <c r="G36" s="80"/>
      <c r="H36" s="80"/>
      <c r="I36" s="85"/>
      <c r="J36" s="80"/>
      <c r="K36" s="81"/>
      <c r="L36" s="80"/>
    </row>
    <row r="37" spans="1:12" s="90" customFormat="1" x14ac:dyDescent="0.25">
      <c r="A37" s="79"/>
      <c r="B37" s="79"/>
      <c r="C37" s="79"/>
      <c r="D37" s="79"/>
      <c r="E37" s="79"/>
      <c r="F37" s="79"/>
      <c r="G37" s="79"/>
      <c r="H37" s="79"/>
      <c r="I37" s="81"/>
      <c r="J37" s="79"/>
      <c r="K37" s="81"/>
      <c r="L37" s="79"/>
    </row>
    <row r="38" spans="1:12" s="90" customFormat="1" x14ac:dyDescent="0.25">
      <c r="A38" s="79"/>
      <c r="B38" s="79"/>
      <c r="C38" s="79"/>
      <c r="D38" s="79"/>
      <c r="E38" s="79"/>
      <c r="F38" s="79"/>
      <c r="G38" s="79"/>
      <c r="H38" s="79"/>
      <c r="I38" s="81"/>
      <c r="J38" s="79"/>
      <c r="K38" s="81"/>
      <c r="L38" s="79"/>
    </row>
    <row r="39" spans="1:12" s="90" customFormat="1" x14ac:dyDescent="0.25">
      <c r="A39" s="79"/>
      <c r="B39" s="79"/>
      <c r="C39" s="79"/>
      <c r="D39" s="79"/>
      <c r="E39" s="79"/>
      <c r="F39" s="79"/>
      <c r="G39" s="79"/>
      <c r="H39" s="79"/>
      <c r="I39" s="81"/>
      <c r="J39" s="79"/>
      <c r="K39" s="81"/>
      <c r="L39" s="79"/>
    </row>
    <row r="40" spans="1:12" s="90" customFormat="1" x14ac:dyDescent="0.25">
      <c r="A40" s="79"/>
      <c r="B40" s="79"/>
      <c r="C40" s="79"/>
      <c r="D40" s="79"/>
      <c r="E40" s="79"/>
      <c r="F40" s="79"/>
      <c r="G40" s="79"/>
      <c r="H40" s="79"/>
      <c r="I40" s="81"/>
      <c r="J40" s="79"/>
      <c r="K40" s="81"/>
      <c r="L40" s="79"/>
    </row>
    <row r="41" spans="1:12" s="90" customFormat="1" x14ac:dyDescent="0.25">
      <c r="A41" s="79"/>
      <c r="B41" s="79"/>
      <c r="C41" s="79"/>
      <c r="D41" s="79"/>
      <c r="E41" s="79"/>
      <c r="F41" s="79"/>
      <c r="G41" s="79"/>
      <c r="H41" s="79"/>
      <c r="I41" s="81"/>
      <c r="J41" s="79"/>
      <c r="K41" s="81"/>
      <c r="L41" s="79"/>
    </row>
    <row r="42" spans="1:12" s="90" customFormat="1" x14ac:dyDescent="0.25">
      <c r="A42" s="79"/>
      <c r="B42" s="79"/>
      <c r="C42" s="79"/>
      <c r="D42" s="79"/>
      <c r="E42" s="79"/>
      <c r="F42" s="79"/>
      <c r="G42" s="79"/>
      <c r="H42" s="79"/>
      <c r="I42" s="81"/>
      <c r="J42" s="79"/>
      <c r="K42" s="81"/>
      <c r="L42" s="79"/>
    </row>
    <row r="43" spans="1:12" s="90" customFormat="1" x14ac:dyDescent="0.25">
      <c r="A43" s="79"/>
      <c r="B43" s="79"/>
      <c r="C43" s="79"/>
      <c r="D43" s="79"/>
      <c r="E43" s="79"/>
      <c r="F43" s="79"/>
      <c r="G43" s="79"/>
      <c r="H43" s="79"/>
      <c r="I43" s="81"/>
      <c r="J43" s="79"/>
      <c r="K43" s="81"/>
      <c r="L43" s="79"/>
    </row>
    <row r="44" spans="1:12" s="90" customFormat="1" x14ac:dyDescent="0.25">
      <c r="A44" s="79"/>
      <c r="B44" s="79"/>
      <c r="C44" s="79"/>
      <c r="D44" s="79"/>
      <c r="E44" s="79"/>
      <c r="F44" s="79"/>
      <c r="G44" s="79"/>
      <c r="H44" s="79"/>
      <c r="I44" s="81"/>
      <c r="J44" s="79"/>
      <c r="K44" s="81"/>
      <c r="L44" s="79"/>
    </row>
    <row r="45" spans="1:12" s="90" customFormat="1" x14ac:dyDescent="0.25">
      <c r="A45" s="79"/>
      <c r="B45" s="79"/>
      <c r="C45" s="79"/>
      <c r="D45" s="79"/>
      <c r="E45" s="79"/>
      <c r="F45" s="79"/>
      <c r="G45" s="79"/>
      <c r="H45" s="79"/>
      <c r="I45" s="81"/>
      <c r="J45" s="79"/>
      <c r="K45" s="81"/>
      <c r="L45" s="79"/>
    </row>
    <row r="46" spans="1:12" s="90" customFormat="1" x14ac:dyDescent="0.25">
      <c r="A46" s="79"/>
      <c r="B46" s="79"/>
      <c r="C46" s="79"/>
      <c r="D46" s="79"/>
      <c r="E46" s="79"/>
      <c r="F46" s="79"/>
      <c r="G46" s="79"/>
      <c r="H46" s="79"/>
      <c r="I46" s="81"/>
      <c r="J46" s="79"/>
      <c r="K46" s="81"/>
      <c r="L46" s="79"/>
    </row>
    <row r="47" spans="1:12" s="90" customFormat="1" x14ac:dyDescent="0.25">
      <c r="A47" s="79"/>
      <c r="B47" s="79"/>
      <c r="C47" s="79"/>
      <c r="D47" s="79"/>
      <c r="E47" s="79"/>
      <c r="F47" s="79"/>
      <c r="G47" s="79"/>
      <c r="H47" s="79"/>
      <c r="I47" s="81"/>
      <c r="J47" s="79"/>
      <c r="K47" s="81"/>
      <c r="L47" s="79"/>
    </row>
    <row r="48" spans="1:12" s="83" customFormat="1" x14ac:dyDescent="0.25">
      <c r="A48" s="80"/>
      <c r="B48" s="79"/>
      <c r="C48" s="79"/>
      <c r="D48" s="79"/>
      <c r="E48" s="79"/>
      <c r="F48" s="79"/>
      <c r="G48" s="79"/>
      <c r="H48" s="79"/>
      <c r="I48" s="81"/>
      <c r="J48" s="79"/>
      <c r="K48" s="81"/>
      <c r="L48" s="80"/>
    </row>
    <row r="49" spans="1:12" s="83" customFormat="1" x14ac:dyDescent="0.25">
      <c r="A49" s="80"/>
      <c r="B49" s="79"/>
      <c r="C49" s="79"/>
      <c r="D49" s="79"/>
      <c r="E49" s="79"/>
      <c r="F49" s="79"/>
      <c r="G49" s="79"/>
      <c r="H49" s="79"/>
      <c r="I49" s="81"/>
      <c r="J49" s="79"/>
      <c r="K49" s="81"/>
      <c r="L49" s="80"/>
    </row>
    <row r="50" spans="1:12" x14ac:dyDescent="0.25">
      <c r="A50" s="79"/>
      <c r="B50" s="79"/>
      <c r="C50" s="79"/>
      <c r="D50" s="79"/>
      <c r="E50" s="79"/>
      <c r="F50" s="79"/>
      <c r="G50" s="79"/>
      <c r="H50" s="79"/>
      <c r="I50" s="81"/>
      <c r="J50" s="79"/>
      <c r="K50" s="81"/>
      <c r="L50" s="79"/>
    </row>
    <row r="51" spans="1:12" x14ac:dyDescent="0.25">
      <c r="A51" s="79"/>
      <c r="B51" s="79"/>
      <c r="C51" s="79"/>
      <c r="D51" s="79"/>
      <c r="E51" s="79"/>
      <c r="F51" s="79"/>
      <c r="G51" s="79"/>
      <c r="H51" s="79"/>
      <c r="I51" s="81"/>
      <c r="J51" s="79"/>
      <c r="K51" s="81"/>
      <c r="L51" s="79"/>
    </row>
    <row r="52" spans="1:12" x14ac:dyDescent="0.25">
      <c r="A52" s="79"/>
      <c r="B52" s="79" t="s">
        <v>81</v>
      </c>
      <c r="C52" s="79"/>
      <c r="D52" s="79"/>
      <c r="E52" s="79"/>
      <c r="F52" s="79"/>
      <c r="G52" s="79"/>
      <c r="H52" s="79"/>
      <c r="I52" s="81"/>
      <c r="J52" s="79"/>
      <c r="K52" s="81"/>
      <c r="L52" s="79"/>
    </row>
    <row r="53" spans="1:12" x14ac:dyDescent="0.25">
      <c r="A53" s="79"/>
      <c r="B53" s="79"/>
      <c r="C53" s="79"/>
      <c r="D53" s="79"/>
      <c r="E53" s="79"/>
      <c r="F53" s="79"/>
      <c r="G53" s="79"/>
      <c r="H53" s="79"/>
      <c r="I53" s="81"/>
      <c r="J53" s="79"/>
      <c r="K53" s="81"/>
      <c r="L53" s="79"/>
    </row>
    <row r="54" spans="1:12" x14ac:dyDescent="0.25">
      <c r="A54" s="79"/>
      <c r="B54" s="79"/>
      <c r="C54" s="79"/>
      <c r="D54" s="79"/>
      <c r="E54" s="79"/>
      <c r="F54" s="79"/>
      <c r="G54" s="79"/>
      <c r="H54" s="79"/>
      <c r="I54" s="81"/>
      <c r="J54" s="79"/>
      <c r="K54" s="81"/>
      <c r="L54" s="79"/>
    </row>
  </sheetData>
  <mergeCells count="2">
    <mergeCell ref="B7:K7"/>
    <mergeCell ref="B9:K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Portada</vt:lpstr>
      <vt:lpstr>Índice</vt:lpstr>
      <vt:lpstr>P3</vt:lpstr>
      <vt:lpstr>P4</vt:lpstr>
      <vt:lpstr>P5</vt:lpstr>
      <vt:lpstr>P6</vt:lpstr>
      <vt:lpstr>Anexo actividades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2025-02-24T10:36:51Z</dcterms:modified>
</cp:coreProperties>
</file>